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-tmc\Box\FM-1MasterDocs\14. MPG (Minor Projects Guide)\"/>
    </mc:Choice>
  </mc:AlternateContent>
  <xr:revisionPtr revIDLastSave="0" documentId="13_ncr:1_{F1E6B4BD-C4C2-40AC-8728-145F635FF7E4}" xr6:coauthVersionLast="46" xr6:coauthVersionMax="46" xr10:uidLastSave="{00000000-0000-0000-0000-000000000000}"/>
  <bookViews>
    <workbookView xWindow="9510" yWindow="-5340" windowWidth="19380" windowHeight="10980" xr2:uid="{00000000-000D-0000-FFFF-FFFF00000000}"/>
  </bookViews>
  <sheets>
    <sheet name="Work Load &amp; Diversity" sheetId="1" r:id="rId1"/>
  </sheets>
  <definedNames>
    <definedName name="_xlnm.Print_Area" localSheetId="0">'Work Load &amp; Diversity'!$B$1:$R$41,'Work Load &amp; Diversity'!$T$3:$Z$65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6" i="1" l="1"/>
  <c r="Y55" i="1"/>
  <c r="Z51" i="1"/>
  <c r="Y54" i="1" l="1"/>
  <c r="Z56" i="1" s="1"/>
  <c r="Y45" i="1"/>
  <c r="Y46" i="1"/>
  <c r="Z46" i="1" s="1"/>
  <c r="Y47" i="1"/>
  <c r="Y48" i="1"/>
  <c r="Z48" i="1" s="1"/>
  <c r="Y43" i="1"/>
  <c r="Y44" i="1"/>
  <c r="Z44" i="1" s="1"/>
  <c r="U44" i="1"/>
  <c r="U45" i="1"/>
  <c r="V45" i="1" s="1"/>
  <c r="U46" i="1"/>
  <c r="V46" i="1" s="1"/>
  <c r="U47" i="1"/>
  <c r="V47" i="1" s="1"/>
  <c r="U48" i="1"/>
  <c r="V48" i="1" s="1"/>
  <c r="U49" i="1"/>
  <c r="V49" i="1" s="1"/>
  <c r="U50" i="1"/>
  <c r="V50" i="1" s="1"/>
  <c r="U51" i="1"/>
  <c r="V51" i="1" s="1"/>
  <c r="U52" i="1"/>
  <c r="V52" i="1" s="1"/>
  <c r="U53" i="1"/>
  <c r="V53" i="1" s="1"/>
  <c r="U54" i="1"/>
  <c r="V54" i="1" s="1"/>
  <c r="U55" i="1"/>
  <c r="V55" i="1" s="1"/>
  <c r="U56" i="1"/>
  <c r="V56" i="1" s="1"/>
  <c r="U57" i="1"/>
  <c r="V57" i="1" s="1"/>
  <c r="U58" i="1"/>
  <c r="V58" i="1" s="1"/>
  <c r="U59" i="1"/>
  <c r="V59" i="1" s="1"/>
  <c r="U60" i="1"/>
  <c r="V60" i="1" s="1"/>
  <c r="U61" i="1"/>
  <c r="V61" i="1" s="1"/>
  <c r="U62" i="1"/>
  <c r="V62" i="1" s="1"/>
  <c r="U63" i="1"/>
  <c r="V63" i="1" s="1"/>
  <c r="U64" i="1"/>
  <c r="V64" i="1" s="1"/>
  <c r="U65" i="1"/>
  <c r="V65" i="1" s="1"/>
  <c r="U66" i="1"/>
  <c r="V66" i="1" s="1"/>
  <c r="U43" i="1"/>
  <c r="V6" i="1"/>
  <c r="Z55" i="1" l="1"/>
  <c r="Z54" i="1"/>
  <c r="M20" i="1"/>
  <c r="M21" i="1"/>
  <c r="M22" i="1"/>
  <c r="M23" i="1"/>
  <c r="M24" i="1"/>
  <c r="M25" i="1"/>
  <c r="M26" i="1"/>
  <c r="M27" i="1"/>
  <c r="M28" i="1"/>
  <c r="L15" i="1"/>
  <c r="M15" i="1" s="1"/>
  <c r="L16" i="1"/>
  <c r="M16" i="1"/>
  <c r="L17" i="1"/>
  <c r="M17" i="1"/>
  <c r="L18" i="1"/>
  <c r="M18" i="1"/>
  <c r="L19" i="1"/>
  <c r="M19" i="1"/>
  <c r="L20" i="1"/>
  <c r="L21" i="1"/>
  <c r="L22" i="1"/>
  <c r="L23" i="1"/>
  <c r="M29" i="1" l="1"/>
  <c r="M30" i="1"/>
  <c r="M31" i="1"/>
  <c r="M32" i="1"/>
  <c r="M33" i="1"/>
  <c r="M34" i="1"/>
  <c r="M35" i="1"/>
  <c r="M36" i="1"/>
  <c r="M37" i="1"/>
  <c r="M38" i="1"/>
  <c r="M39" i="1"/>
  <c r="L24" i="1"/>
  <c r="L25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 l="1"/>
  <c r="V43" i="1" s="1"/>
  <c r="N40" i="1"/>
  <c r="K40" i="1"/>
  <c r="I40" i="1"/>
  <c r="J40" i="1"/>
  <c r="V44" i="1" l="1"/>
  <c r="V42" i="1" s="1"/>
  <c r="U14" i="1"/>
  <c r="Y42" i="1" l="1"/>
  <c r="Z45" i="1" l="1"/>
  <c r="Z43" i="1"/>
  <c r="Z47" i="1"/>
  <c r="X14" i="1"/>
  <c r="V14" i="1" l="1"/>
  <c r="X51" i="1"/>
  <c r="Y7" i="1" l="1"/>
  <c r="V7" i="1" l="1"/>
  <c r="L14" i="1"/>
  <c r="M14" i="1" s="1"/>
  <c r="M40" i="1" l="1"/>
  <c r="Z14" i="1"/>
  <c r="Y51" i="1" s="1"/>
</calcChain>
</file>

<file path=xl/sharedStrings.xml><?xml version="1.0" encoding="utf-8"?>
<sst xmlns="http://schemas.openxmlformats.org/spreadsheetml/2006/main" count="109" uniqueCount="88">
  <si>
    <t>MINOR PROJECTS GUIDE</t>
  </si>
  <si>
    <t>REPORT WORK ONLY ASSOCIATED WITH YOUR CONTINUING SERVICE CONTRACT</t>
  </si>
  <si>
    <t xml:space="preserve">Consultant's Name: </t>
  </si>
  <si>
    <t>Consultant's Address:</t>
  </si>
  <si>
    <t xml:space="preserve">              This is a cumulative report.  It will be submitted monthly; however, the information will carry forth each month.  The total of the "Original P.O. Total Amount" and the "P.O. Change Orders" columns will add up to a cumulative amount of annual work.</t>
  </si>
  <si>
    <t>Consultant's Phone:</t>
  </si>
  <si>
    <t>Report Submitted By:</t>
  </si>
  <si>
    <t>Report for the Month Of:</t>
  </si>
  <si>
    <t>E-Mail Address:</t>
  </si>
  <si>
    <t>Proj.
Ref.
No.</t>
  </si>
  <si>
    <t>P.O. Number</t>
  </si>
  <si>
    <t>Project Number</t>
  </si>
  <si>
    <t>Project Name</t>
  </si>
  <si>
    <t>Location</t>
  </si>
  <si>
    <t>USF PM
Last Name</t>
  </si>
  <si>
    <t>Dollar Amount of Campus Svc. Consultant Work</t>
  </si>
  <si>
    <t>Requested Completion</t>
  </si>
  <si>
    <t>Actual Completion</t>
  </si>
  <si>
    <t>%
Complete</t>
  </si>
  <si>
    <t>Company Name</t>
  </si>
  <si>
    <t>Description of 
Goods / Services</t>
  </si>
  <si>
    <t>Volume of 
Work $</t>
  </si>
  <si>
    <t>Example</t>
  </si>
  <si>
    <t>PF1040003104</t>
  </si>
  <si>
    <t>MSC</t>
  </si>
  <si>
    <t>Renovation</t>
  </si>
  <si>
    <t>Room 269</t>
  </si>
  <si>
    <t>Smith</t>
  </si>
  <si>
    <t>Woman Owned</t>
  </si>
  <si>
    <t>Veteran Owned</t>
  </si>
  <si>
    <t>African American</t>
  </si>
  <si>
    <t>Hispanic American</t>
  </si>
  <si>
    <t>Total
all CBE's</t>
  </si>
  <si>
    <t>Select from List</t>
  </si>
  <si>
    <t>Asian American</t>
  </si>
  <si>
    <t>Native American</t>
  </si>
  <si>
    <t>Sum by
Project</t>
  </si>
  <si>
    <t>Notice To
Proceed
Date</t>
  </si>
  <si>
    <t>P.O. Change Orders $</t>
  </si>
  <si>
    <t>Original Total  P.O. Amount $</t>
  </si>
  <si>
    <t>Total = Original PO + Change Orders</t>
  </si>
  <si>
    <t>Total by CBE Category</t>
  </si>
  <si>
    <t>Tampa</t>
  </si>
  <si>
    <t>St Pete</t>
  </si>
  <si>
    <t>Sarasota</t>
  </si>
  <si>
    <t>MPG-EXHIBIT D</t>
  </si>
  <si>
    <r>
      <t xml:space="preserve">Outside Consultants %
</t>
    </r>
    <r>
      <rPr>
        <b/>
        <sz val="9"/>
        <color rgb="FFFF0000"/>
        <rFont val="Arial Narrow"/>
        <family val="2"/>
      </rPr>
      <t>(0% if none)</t>
    </r>
  </si>
  <si>
    <r>
      <t>M</t>
    </r>
    <r>
      <rPr>
        <b/>
        <sz val="12"/>
        <color indexed="9"/>
        <rFont val="Arial"/>
        <family val="2"/>
      </rPr>
      <t>INOR PROJECTS MONTHLY WORKLOAD VOLUME REPORT</t>
    </r>
  </si>
  <si>
    <t>Consultant</t>
  </si>
  <si>
    <t>Address</t>
  </si>
  <si>
    <t>Phone</t>
  </si>
  <si>
    <t>Email</t>
  </si>
  <si>
    <t>No</t>
  </si>
  <si>
    <t xml:space="preserve"> % of TOTAL CUMULATIVE 
 ANNUAL WORK</t>
  </si>
  <si>
    <t>Proj. Ref.
No.</t>
  </si>
  <si>
    <t xml:space="preserve"> TOTAL NUMBER
 OF PROJECTS</t>
  </si>
  <si>
    <t xml:space="preserve"> TOTAL CUMULATIVE      
 ANNUAL WORK  </t>
  </si>
  <si>
    <r>
      <t xml:space="preserve">List all CBE vendors under contract for each project </t>
    </r>
    <r>
      <rPr>
        <sz val="10"/>
        <color rgb="FFFF0000"/>
        <rFont val="Arial Narrow"/>
        <family val="2"/>
      </rPr>
      <t xml:space="preserve">(identify with </t>
    </r>
    <r>
      <rPr>
        <b/>
        <sz val="10"/>
        <color rgb="FFFF0000"/>
        <rFont val="Arial Narrow"/>
        <family val="2"/>
      </rPr>
      <t>Project Reference Number</t>
    </r>
    <r>
      <rPr>
        <sz val="10"/>
        <color rgb="FFFF0000"/>
        <rFont val="Arial Narrow"/>
        <family val="2"/>
      </rPr>
      <t>.)</t>
    </r>
  </si>
  <si>
    <t xml:space="preserve">TOTALS: </t>
  </si>
  <si>
    <r>
      <t>Prime</t>
    </r>
    <r>
      <rPr>
        <b/>
        <sz val="9"/>
        <color rgb="FFFF0000"/>
        <rFont val="Arial"/>
        <family val="2"/>
      </rPr>
      <t>*</t>
    </r>
  </si>
  <si>
    <t>Consultant Service:</t>
  </si>
  <si>
    <t>Electrical Contractor</t>
  </si>
  <si>
    <t xml:space="preserve"> Note:</t>
  </si>
  <si>
    <r>
      <t>When Prime</t>
    </r>
    <r>
      <rPr>
        <b/>
        <sz val="10"/>
        <color rgb="FFFF0000"/>
        <rFont val="Arial Narrow"/>
        <family val="2"/>
      </rPr>
      <t xml:space="preserve">* </t>
    </r>
    <r>
      <rPr>
        <b/>
        <sz val="10"/>
        <color theme="1"/>
        <rFont val="Arial Narrow"/>
        <family val="2"/>
      </rPr>
      <t>is CBE</t>
    </r>
  </si>
  <si>
    <t>Autofill this row when Consultant is s CBE. Entire conotarct value (Original CO + Change Orders) is credited as CBE volume of work.</t>
  </si>
  <si>
    <r>
      <rPr>
        <b/>
        <sz val="9"/>
        <rFont val="Arial Narrow"/>
        <family val="2"/>
      </rPr>
      <t xml:space="preserve">NOTE: </t>
    </r>
    <r>
      <rPr>
        <sz val="9"/>
        <rFont val="Arial Narrow"/>
        <family val="2"/>
      </rPr>
      <t xml:space="preserve">  Please e-mail on the 5th of every month to:  </t>
    </r>
    <r>
      <rPr>
        <b/>
        <sz val="9"/>
        <color rgb="FF0070C0"/>
        <rFont val="Arial Narrow"/>
        <family val="2"/>
      </rPr>
      <t xml:space="preserve">Terry Mead  </t>
    </r>
    <r>
      <rPr>
        <sz val="9"/>
        <rFont val="Arial Narrow"/>
        <family val="2"/>
      </rPr>
      <t xml:space="preserve">at </t>
    </r>
    <r>
      <rPr>
        <b/>
        <sz val="9"/>
        <color rgb="FF0070C0"/>
        <rFont val="Arial Narrow"/>
        <family val="2"/>
      </rPr>
      <t xml:space="preserve"> </t>
    </r>
    <r>
      <rPr>
        <b/>
        <u/>
        <sz val="9"/>
        <color rgb="FF0070C0"/>
        <rFont val="Arial Narrow"/>
        <family val="2"/>
      </rPr>
      <t>tmead@usf.edu</t>
    </r>
    <r>
      <rPr>
        <b/>
        <sz val="9"/>
        <color rgb="FF0070C0"/>
        <rFont val="Arial Narrow"/>
        <family val="2"/>
      </rPr>
      <t xml:space="preserve">  </t>
    </r>
    <r>
      <rPr>
        <sz val="9"/>
        <rFont val="Arial Narrow"/>
        <family val="2"/>
      </rPr>
      <t>with a copy to</t>
    </r>
    <r>
      <rPr>
        <b/>
        <sz val="9"/>
        <rFont val="Arial Narrow"/>
        <family val="2"/>
      </rPr>
      <t xml:space="preserve">  </t>
    </r>
    <r>
      <rPr>
        <b/>
        <sz val="9"/>
        <color rgb="FF0070C0"/>
        <rFont val="Arial Narrow"/>
        <family val="2"/>
      </rPr>
      <t xml:space="preserve">Linda Harper </t>
    </r>
    <r>
      <rPr>
        <sz val="9"/>
        <rFont val="Arial Narrow"/>
        <family val="2"/>
      </rPr>
      <t xml:space="preserve"> at </t>
    </r>
    <r>
      <rPr>
        <b/>
        <sz val="9"/>
        <color rgb="FF0070C0"/>
        <rFont val="Arial Narrow"/>
        <family val="2"/>
      </rPr>
      <t xml:space="preserve"> </t>
    </r>
    <r>
      <rPr>
        <b/>
        <u/>
        <sz val="9"/>
        <color rgb="FF0070C0"/>
        <rFont val="Arial Narrow"/>
        <family val="2"/>
      </rPr>
      <t>lharper@usf.edu</t>
    </r>
    <r>
      <rPr>
        <sz val="9"/>
        <rFont val="Arial Narrow"/>
        <family val="2"/>
      </rPr>
      <t xml:space="preserve">  reporting activity of prior month.</t>
    </r>
  </si>
  <si>
    <r>
      <t xml:space="preserve">Location of Work
</t>
    </r>
    <r>
      <rPr>
        <b/>
        <sz val="9"/>
        <color rgb="FFFF0000"/>
        <rFont val="Arial Narrow"/>
        <family val="2"/>
      </rPr>
      <t>(USF Customer
or Building)</t>
    </r>
  </si>
  <si>
    <r>
      <rPr>
        <b/>
        <sz val="10"/>
        <color rgb="FFFF0000"/>
        <rFont val="Arial Narrow"/>
        <family val="2"/>
      </rPr>
      <t xml:space="preserve"> Do not ENTER or DELETE data i</t>
    </r>
    <r>
      <rPr>
        <sz val="10"/>
        <color rgb="FFFF0000"/>
        <rFont val="Arial Narrow"/>
        <family val="2"/>
      </rPr>
      <t>n these cells. These cells contain formulas and will autofill.</t>
    </r>
  </si>
  <si>
    <t>(Select from List)</t>
  </si>
  <si>
    <t xml:space="preserve">Is the Consultant Registered as a Certified Business Enterprise (CBE)?              </t>
  </si>
  <si>
    <t>▼</t>
  </si>
  <si>
    <t xml:space="preserve">If so, please provide CBE Category applicable for the Consultant: </t>
  </si>
  <si>
    <r>
      <t xml:space="preserve">Campus
</t>
    </r>
    <r>
      <rPr>
        <b/>
        <sz val="9"/>
        <color rgb="FFFF0000"/>
        <rFont val="Arial Narrow"/>
        <family val="2"/>
      </rPr>
      <t>(Select from List)</t>
    </r>
    <r>
      <rPr>
        <b/>
        <sz val="10"/>
        <color rgb="FFFF0000"/>
        <rFont val="Arial Narrow"/>
        <family val="2"/>
      </rPr>
      <t xml:space="preserve"> </t>
    </r>
    <r>
      <rPr>
        <b/>
        <sz val="10"/>
        <color rgb="FFFF0000"/>
        <rFont val="Arial"/>
        <family val="2"/>
      </rPr>
      <t>▼</t>
    </r>
  </si>
  <si>
    <r>
      <t>▼</t>
    </r>
    <r>
      <rPr>
        <sz val="10"/>
        <color rgb="FFFF0000"/>
        <rFont val="Arial Narrow"/>
        <family val="2"/>
      </rPr>
      <t>Click on cell, click on down arrow to right of the cell, and slect from list.</t>
    </r>
  </si>
  <si>
    <r>
      <t xml:space="preserve"> 1. </t>
    </r>
    <r>
      <rPr>
        <b/>
        <sz val="10"/>
        <color rgb="FFFF0000"/>
        <rFont val="Arial Narrow"/>
        <family val="2"/>
      </rPr>
      <t>DELETE or REPLACE all sample text/number</t>
    </r>
    <r>
      <rPr>
        <sz val="10"/>
        <color rgb="FFFF0000"/>
        <rFont val="Arial Narrow"/>
        <family val="2"/>
      </rPr>
      <t xml:space="preserve"> in these cells only by Consultant  (Prime Contractor/Consultant/Vendor) . </t>
    </r>
  </si>
  <si>
    <r>
      <t xml:space="preserve"> 2. </t>
    </r>
    <r>
      <rPr>
        <b/>
        <sz val="10"/>
        <color rgb="FFFF0000"/>
        <rFont val="Arial Narrow"/>
        <family val="2"/>
      </rPr>
      <t xml:space="preserve">ENTER data </t>
    </r>
    <r>
      <rPr>
        <sz val="10"/>
        <color rgb="FFFF0000"/>
        <rFont val="Arial Narrow"/>
        <family val="2"/>
      </rPr>
      <t>in these cells only by Consultant (Prime Contractor/Consultant/Vendor).</t>
    </r>
  </si>
  <si>
    <t>Month, 2020</t>
  </si>
  <si>
    <t>DIVERSITY UTILIZATION REPORT</t>
  </si>
  <si>
    <t>Name</t>
  </si>
  <si>
    <t>%</t>
  </si>
  <si>
    <t>% of Prime</t>
  </si>
  <si>
    <t>Description of Goods / Services</t>
  </si>
  <si>
    <r>
      <rPr>
        <b/>
        <sz val="10"/>
        <rFont val="Arial Narrow"/>
        <family val="2"/>
      </rPr>
      <t>CBE  Category</t>
    </r>
    <r>
      <rPr>
        <b/>
        <sz val="9"/>
        <rFont val="Arial Narrow"/>
        <family val="2"/>
      </rPr>
      <t xml:space="preserve">
</t>
    </r>
    <r>
      <rPr>
        <b/>
        <sz val="9"/>
        <color rgb="FFFF0000"/>
        <rFont val="Arial Narrow"/>
        <family val="2"/>
      </rPr>
      <t>(Select from List)</t>
    </r>
    <r>
      <rPr>
        <b/>
        <sz val="9"/>
        <rFont val="Arial Narrow"/>
        <family val="2"/>
      </rPr>
      <t xml:space="preserve"> </t>
    </r>
    <r>
      <rPr>
        <b/>
        <sz val="9"/>
        <color rgb="FFFF0000"/>
        <rFont val="Arial Narrow"/>
        <family val="2"/>
      </rPr>
      <t>▼</t>
    </r>
  </si>
  <si>
    <r>
      <t xml:space="preserve">Tier
</t>
    </r>
    <r>
      <rPr>
        <b/>
        <sz val="10"/>
        <color rgb="FFFF0000"/>
        <rFont val="Arial Narrow"/>
        <family val="2"/>
      </rPr>
      <t>(1 or 2)</t>
    </r>
  </si>
  <si>
    <t>Tier 1</t>
  </si>
  <si>
    <t>Tier 2</t>
  </si>
  <si>
    <t>Sum by Tier Category</t>
  </si>
  <si>
    <t>Edition: February 03,2021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</si>
</sst>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%"/>
    <numFmt numFmtId="166" formatCode="00.0%"/>
    <numFmt numFmtId="167" formatCode="00.00%"/>
    <numFmt numFmtId="168" formatCode="mmmm&quot;, &quot;yyyy"/>
    <numFmt numFmtId="169" formatCode="mmmm&quot; &quot;yyyy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name val="Arial"/>
      <family val="2"/>
    </font>
    <font>
      <sz val="16"/>
      <name val="Arial Narrow"/>
      <family val="2"/>
    </font>
    <font>
      <sz val="12"/>
      <color theme="1"/>
      <name val="Calibri"/>
      <family val="2"/>
      <scheme val="minor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  <font>
      <b/>
      <sz val="9"/>
      <name val="Arial Narrow"/>
      <family val="2"/>
    </font>
    <font>
      <sz val="10"/>
      <color rgb="FFFF0000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 Narrow"/>
      <family val="2"/>
    </font>
    <font>
      <sz val="9"/>
      <color rgb="FFFF0000"/>
      <name val="Arial Narrow"/>
      <family val="2"/>
    </font>
    <font>
      <b/>
      <sz val="9"/>
      <color rgb="FFFF0000"/>
      <name val="Arial Narrow"/>
      <family val="2"/>
    </font>
    <font>
      <sz val="9"/>
      <color theme="1"/>
      <name val="Arial Narrow"/>
      <family val="2"/>
    </font>
    <font>
      <b/>
      <sz val="9"/>
      <color rgb="FF0070C0"/>
      <name val="Arial Narrow"/>
      <family val="2"/>
    </font>
    <font>
      <b/>
      <u/>
      <sz val="9"/>
      <color rgb="FF0070C0"/>
      <name val="Arial Narrow"/>
      <family val="2"/>
    </font>
    <font>
      <b/>
      <sz val="12"/>
      <color theme="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rgb="FFFF0000"/>
      <name val="Calibri"/>
      <family val="2"/>
      <scheme val="minor"/>
    </font>
    <font>
      <b/>
      <sz val="8"/>
      <color rgb="FF0070C0"/>
      <name val="Arial Narrow"/>
      <family val="2"/>
    </font>
    <font>
      <b/>
      <sz val="8"/>
      <color rgb="FF7030A0"/>
      <name val="Arial Narrow"/>
      <family val="2"/>
    </font>
    <font>
      <b/>
      <sz val="8"/>
      <color rgb="FFFF0000"/>
      <name val="Arial Narrow"/>
      <family val="2"/>
    </font>
    <font>
      <b/>
      <sz val="11"/>
      <color rgb="FF7030A0"/>
      <name val="Arial Narrow"/>
      <family val="2"/>
    </font>
    <font>
      <b/>
      <sz val="11"/>
      <color rgb="FF0070C0"/>
      <name val="Arial Narrow"/>
      <family val="2"/>
    </font>
    <font>
      <b/>
      <sz val="11"/>
      <color rgb="FFFF0000"/>
      <name val="Arial Narrow"/>
      <family val="2"/>
    </font>
    <font>
      <sz val="9"/>
      <color rgb="FF00A24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FF0000"/>
      <name val="Calibri"/>
      <family val="2"/>
      <scheme val="minor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9"/>
      <color rgb="FFFF0000"/>
      <name val="Arial"/>
      <family val="2"/>
    </font>
    <font>
      <b/>
      <sz val="11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theme="0"/>
      <name val="Arial Narrow"/>
      <family val="2"/>
    </font>
    <font>
      <b/>
      <sz val="8"/>
      <color rgb="FF00A249"/>
      <name val="Arial Narrow"/>
      <family val="2"/>
    </font>
    <font>
      <sz val="11"/>
      <color rgb="FF00A249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FF1CB"/>
        <bgColor indexed="64"/>
      </patternFill>
    </fill>
    <fill>
      <patternFill patternType="solid">
        <fgColor rgb="FFE1CC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ADBF5"/>
        <bgColor indexed="64"/>
      </patternFill>
    </fill>
    <fill>
      <patternFill patternType="solid">
        <fgColor rgb="FF00A24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3F3D1"/>
        <bgColor indexed="64"/>
      </patternFill>
    </fill>
    <fill>
      <patternFill patternType="solid">
        <fgColor theme="2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A249"/>
      </left>
      <right style="thin">
        <color rgb="FF00A249"/>
      </right>
      <top style="thin">
        <color rgb="FF00A249"/>
      </top>
      <bottom style="thin">
        <color rgb="FF00A24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A249"/>
      </right>
      <top style="thin">
        <color rgb="FF00A249"/>
      </top>
      <bottom style="thin">
        <color rgb="FF00A249"/>
      </bottom>
      <diagonal/>
    </border>
    <border>
      <left style="thin">
        <color rgb="FF00A249"/>
      </left>
      <right style="thin">
        <color rgb="FF00A249"/>
      </right>
      <top style="thin">
        <color rgb="FF00A249"/>
      </top>
      <bottom style="thin">
        <color rgb="FF00A249"/>
      </bottom>
      <diagonal/>
    </border>
    <border>
      <left style="thin">
        <color rgb="FF00A249"/>
      </left>
      <right style="thick">
        <color rgb="FF00A249"/>
      </right>
      <top style="thin">
        <color rgb="FF00A249"/>
      </top>
      <bottom style="thin">
        <color rgb="FF00A249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A249"/>
      </left>
      <right style="thin">
        <color rgb="FF00A249"/>
      </right>
      <top style="thin">
        <color rgb="FF00A249"/>
      </top>
      <bottom style="thick">
        <color rgb="FF00A249"/>
      </bottom>
      <diagonal/>
    </border>
    <border>
      <left style="thin">
        <color rgb="FF00A249"/>
      </left>
      <right style="thick">
        <color rgb="FF00A249"/>
      </right>
      <top style="thin">
        <color rgb="FF00A249"/>
      </top>
      <bottom style="thick">
        <color rgb="FF00A249"/>
      </bottom>
      <diagonal/>
    </border>
    <border>
      <left style="thin">
        <color rgb="FF00A249"/>
      </left>
      <right style="thick">
        <color rgb="FF00A249"/>
      </right>
      <top/>
      <bottom style="thin">
        <color rgb="FF00A249"/>
      </bottom>
      <diagonal/>
    </border>
    <border>
      <left style="thick">
        <color rgb="FF00A249"/>
      </left>
      <right style="thin">
        <color rgb="FF00A249"/>
      </right>
      <top/>
      <bottom style="thin">
        <color rgb="FF00A249"/>
      </bottom>
      <diagonal/>
    </border>
    <border>
      <left/>
      <right/>
      <top/>
      <bottom style="medium">
        <color rgb="FF00A249"/>
      </bottom>
      <diagonal/>
    </border>
    <border>
      <left/>
      <right/>
      <top style="medium">
        <color rgb="FF00A249"/>
      </top>
      <bottom style="medium">
        <color rgb="FF00A249"/>
      </bottom>
      <diagonal/>
    </border>
    <border>
      <left style="thin">
        <color rgb="FF00A249"/>
      </left>
      <right/>
      <top style="thin">
        <color rgb="FF00A249"/>
      </top>
      <bottom style="thin">
        <color rgb="FF00A249"/>
      </bottom>
      <diagonal/>
    </border>
    <border>
      <left/>
      <right/>
      <top style="thin">
        <color rgb="FF00A249"/>
      </top>
      <bottom style="thin">
        <color rgb="FF00A249"/>
      </bottom>
      <diagonal/>
    </border>
    <border>
      <left style="thick">
        <color rgb="FF00A249"/>
      </left>
      <right style="thick">
        <color rgb="FF00A249"/>
      </right>
      <top style="thick">
        <color rgb="FF00A249"/>
      </top>
      <bottom style="thin">
        <color rgb="FF00A249"/>
      </bottom>
      <diagonal/>
    </border>
    <border>
      <left style="thin">
        <color rgb="FF00A249"/>
      </left>
      <right style="thick">
        <color rgb="FF00A249"/>
      </right>
      <top style="thick">
        <color rgb="FF00A249"/>
      </top>
      <bottom style="thin">
        <color rgb="FF00A249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ck">
        <color rgb="FF00A249"/>
      </bottom>
      <diagonal/>
    </border>
    <border>
      <left/>
      <right/>
      <top/>
      <bottom style="thin">
        <color rgb="FF00A249"/>
      </bottom>
      <diagonal/>
    </border>
    <border>
      <left style="thick">
        <color rgb="FF00A249"/>
      </left>
      <right style="thin">
        <color rgb="FF00A249"/>
      </right>
      <top style="thick">
        <color rgb="FF00A249"/>
      </top>
      <bottom style="medium">
        <color rgb="FF00A249"/>
      </bottom>
      <diagonal/>
    </border>
    <border>
      <left style="thin">
        <color rgb="FF00A249"/>
      </left>
      <right style="thin">
        <color rgb="FF00A249"/>
      </right>
      <top style="thick">
        <color rgb="FF00A249"/>
      </top>
      <bottom style="medium">
        <color rgb="FF00A249"/>
      </bottom>
      <diagonal/>
    </border>
    <border>
      <left style="thin">
        <color rgb="FF00A249"/>
      </left>
      <right style="thick">
        <color rgb="FF00A249"/>
      </right>
      <top style="thick">
        <color rgb="FF00A249"/>
      </top>
      <bottom style="medium">
        <color rgb="FF00A249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rgb="FF00A249"/>
      </right>
      <top/>
      <bottom style="medium">
        <color rgb="FF00A249"/>
      </bottom>
      <diagonal/>
    </border>
    <border>
      <left/>
      <right style="thick">
        <color rgb="FF00A249"/>
      </right>
      <top style="medium">
        <color rgb="FF00A249"/>
      </top>
      <bottom style="medium">
        <color rgb="FF00A24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A249"/>
      </left>
      <right/>
      <top style="medium">
        <color rgb="FF00A249"/>
      </top>
      <bottom/>
      <diagonal/>
    </border>
    <border>
      <left/>
      <right/>
      <top style="medium">
        <color rgb="FF00A249"/>
      </top>
      <bottom/>
      <diagonal/>
    </border>
    <border>
      <left/>
      <right style="medium">
        <color rgb="FF00A249"/>
      </right>
      <top style="medium">
        <color rgb="FF00A249"/>
      </top>
      <bottom/>
      <diagonal/>
    </border>
    <border>
      <left style="medium">
        <color rgb="FF00A249"/>
      </left>
      <right/>
      <top/>
      <bottom style="medium">
        <color rgb="FF00A249"/>
      </bottom>
      <diagonal/>
    </border>
    <border>
      <left/>
      <right style="medium">
        <color rgb="FF00A249"/>
      </right>
      <top/>
      <bottom style="medium">
        <color rgb="FF00A249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rgb="FF00A249"/>
      </left>
      <right style="thin">
        <color rgb="FF00A249"/>
      </right>
      <top style="thick">
        <color rgb="FF00A249"/>
      </top>
      <bottom style="thin">
        <color rgb="FF00A249"/>
      </bottom>
      <diagonal/>
    </border>
    <border>
      <left style="thin">
        <color rgb="FF00A249"/>
      </left>
      <right style="thin">
        <color rgb="FF00A249"/>
      </right>
      <top/>
      <bottom style="thin">
        <color rgb="FF00A249"/>
      </bottom>
      <diagonal/>
    </border>
    <border>
      <left style="thick">
        <color rgb="FF00A249"/>
      </left>
      <right style="thin">
        <color rgb="FF00A249"/>
      </right>
      <top style="medium">
        <color rgb="FF00A249"/>
      </top>
      <bottom style="medium">
        <color rgb="FF00A249"/>
      </bottom>
      <diagonal/>
    </border>
    <border>
      <left style="thin">
        <color rgb="FF00A249"/>
      </left>
      <right style="thin">
        <color rgb="FF00A249"/>
      </right>
      <top style="medium">
        <color rgb="FF00A249"/>
      </top>
      <bottom style="medium">
        <color rgb="FF00A249"/>
      </bottom>
      <diagonal/>
    </border>
    <border>
      <left style="thin">
        <color rgb="FF00A249"/>
      </left>
      <right style="thick">
        <color rgb="FF00A249"/>
      </right>
      <top style="medium">
        <color rgb="FF00A249"/>
      </top>
      <bottom style="medium">
        <color rgb="FF00A249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A249"/>
      </left>
      <right style="thin">
        <color rgb="FF00A249"/>
      </right>
      <top/>
      <bottom style="thick">
        <color rgb="FF00A249"/>
      </bottom>
      <diagonal/>
    </border>
    <border>
      <left/>
      <right style="thin">
        <color rgb="FF00A249"/>
      </right>
      <top/>
      <bottom style="thick">
        <color rgb="FF00A249"/>
      </bottom>
      <diagonal/>
    </border>
    <border>
      <left style="thin">
        <color rgb="FF00A249"/>
      </left>
      <right/>
      <top/>
      <bottom style="thick">
        <color rgb="FF00A249"/>
      </bottom>
      <diagonal/>
    </border>
    <border>
      <left style="thin">
        <color rgb="FF00A249"/>
      </left>
      <right style="thick">
        <color rgb="FF00A249"/>
      </right>
      <top/>
      <bottom style="thick">
        <color rgb="FF00A249"/>
      </bottom>
      <diagonal/>
    </border>
    <border>
      <left style="thin">
        <color rgb="FF00A249"/>
      </left>
      <right/>
      <top style="thick">
        <color rgb="FF00A249"/>
      </top>
      <bottom style="medium">
        <color rgb="FF00A249"/>
      </bottom>
      <diagonal/>
    </border>
    <border>
      <left/>
      <right style="thin">
        <color rgb="FF00A249"/>
      </right>
      <top style="thick">
        <color rgb="FF00A249"/>
      </top>
      <bottom style="medium">
        <color rgb="FF00A249"/>
      </bottom>
      <diagonal/>
    </border>
    <border>
      <left style="thin">
        <color rgb="FF00A249"/>
      </left>
      <right/>
      <top style="medium">
        <color rgb="FF00A249"/>
      </top>
      <bottom style="medium">
        <color rgb="FF00A249"/>
      </bottom>
      <diagonal/>
    </border>
    <border>
      <left/>
      <right style="thin">
        <color rgb="FF00A249"/>
      </right>
      <top style="medium">
        <color rgb="FF00A249"/>
      </top>
      <bottom style="medium">
        <color rgb="FF00A249"/>
      </bottom>
      <diagonal/>
    </border>
    <border>
      <left style="thin">
        <color rgb="FF00A249"/>
      </left>
      <right/>
      <top style="medium">
        <color rgb="FF00A249"/>
      </top>
      <bottom style="thin">
        <color rgb="FF00A249"/>
      </bottom>
      <diagonal/>
    </border>
    <border>
      <left/>
      <right style="thin">
        <color rgb="FF00A249"/>
      </right>
      <top style="medium">
        <color rgb="FF00A249"/>
      </top>
      <bottom style="thin">
        <color rgb="FF00A249"/>
      </bottom>
      <diagonal/>
    </border>
    <border>
      <left style="thin">
        <color rgb="FF00A249"/>
      </left>
      <right/>
      <top style="thin">
        <color rgb="FF00A249"/>
      </top>
      <bottom style="thick">
        <color rgb="FF00A249"/>
      </bottom>
      <diagonal/>
    </border>
    <border>
      <left/>
      <right style="thin">
        <color rgb="FF00A249"/>
      </right>
      <top style="thin">
        <color rgb="FF00A249"/>
      </top>
      <bottom style="thick">
        <color rgb="FF00A249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 style="thick">
        <color rgb="FF00B050"/>
      </left>
      <right/>
      <top/>
      <bottom style="medium">
        <color rgb="FF00B050"/>
      </bottom>
      <diagonal/>
    </border>
    <border>
      <left style="thick">
        <color rgb="FF00B050"/>
      </left>
      <right/>
      <top style="thin">
        <color rgb="FF00B050"/>
      </top>
      <bottom style="thin">
        <color rgb="FF00B050"/>
      </bottom>
      <diagonal/>
    </border>
    <border>
      <left style="thick">
        <color rgb="FF00B050"/>
      </left>
      <right/>
      <top/>
      <bottom style="thin">
        <color rgb="FF00B050"/>
      </bottom>
      <diagonal/>
    </border>
    <border>
      <left style="thick">
        <color rgb="FF00B050"/>
      </left>
      <right/>
      <top style="thin">
        <color rgb="FF00B050"/>
      </top>
      <bottom style="thick">
        <color rgb="FF00B050"/>
      </bottom>
      <diagonal/>
    </border>
    <border>
      <left style="thin">
        <color rgb="FF00A249"/>
      </left>
      <right style="medium">
        <color rgb="FF00A249"/>
      </right>
      <top style="medium">
        <color rgb="FF00A249"/>
      </top>
      <bottom style="thin">
        <color rgb="FF00A249"/>
      </bottom>
      <diagonal/>
    </border>
    <border>
      <left style="medium">
        <color rgb="FF00A249"/>
      </left>
      <right style="thin">
        <color rgb="FF00A249"/>
      </right>
      <top style="thin">
        <color rgb="FF00A249"/>
      </top>
      <bottom style="thin">
        <color rgb="FF00A249"/>
      </bottom>
      <diagonal/>
    </border>
    <border>
      <left style="thin">
        <color rgb="FF00A249"/>
      </left>
      <right style="medium">
        <color rgb="FF00A249"/>
      </right>
      <top style="thin">
        <color rgb="FF00A249"/>
      </top>
      <bottom style="thin">
        <color rgb="FF00A249"/>
      </bottom>
      <diagonal/>
    </border>
    <border>
      <left style="medium">
        <color rgb="FF00A249"/>
      </left>
      <right style="thin">
        <color rgb="FF00A249"/>
      </right>
      <top style="thin">
        <color rgb="FF00A249"/>
      </top>
      <bottom style="medium">
        <color rgb="FF00A249"/>
      </bottom>
      <diagonal/>
    </border>
    <border>
      <left style="thin">
        <color rgb="FF00A249"/>
      </left>
      <right style="medium">
        <color rgb="FF00A249"/>
      </right>
      <top style="thin">
        <color rgb="FF00A249"/>
      </top>
      <bottom style="medium">
        <color rgb="FF00A249"/>
      </bottom>
      <diagonal/>
    </border>
    <border>
      <left style="medium">
        <color rgb="FF00A249"/>
      </left>
      <right style="thin">
        <color rgb="FF00A249"/>
      </right>
      <top/>
      <bottom style="thin">
        <color rgb="FF00A249"/>
      </bottom>
      <diagonal/>
    </border>
    <border>
      <left style="thin">
        <color rgb="FF00A249"/>
      </left>
      <right style="medium">
        <color rgb="FF00A249"/>
      </right>
      <top/>
      <bottom style="thin">
        <color rgb="FF00A249"/>
      </bottom>
      <diagonal/>
    </border>
    <border>
      <left/>
      <right style="medium">
        <color rgb="FF00A249"/>
      </right>
      <top style="medium">
        <color rgb="FF00A249"/>
      </top>
      <bottom style="thin">
        <color rgb="FF00A249"/>
      </bottom>
      <diagonal/>
    </border>
    <border>
      <left/>
      <right style="medium">
        <color rgb="FF00A249"/>
      </right>
      <top style="thin">
        <color rgb="FF00A249"/>
      </top>
      <bottom style="medium">
        <color rgb="FF00B050"/>
      </bottom>
      <diagonal/>
    </border>
    <border>
      <left style="thick">
        <color rgb="FF00A249"/>
      </left>
      <right style="thick">
        <color rgb="FF00A249"/>
      </right>
      <top style="thin">
        <color rgb="FF00A249"/>
      </top>
      <bottom style="thick">
        <color rgb="FF00A249"/>
      </bottom>
      <diagonal/>
    </border>
    <border>
      <left style="thin">
        <color rgb="FF00A249"/>
      </left>
      <right style="thin">
        <color rgb="FF00A249"/>
      </right>
      <top/>
      <bottom style="medium">
        <color rgb="FF00A249"/>
      </bottom>
      <diagonal/>
    </border>
    <border>
      <left style="medium">
        <color rgb="FF00A249"/>
      </left>
      <right style="thin">
        <color rgb="FF00A249"/>
      </right>
      <top style="medium">
        <color rgb="FF00A249"/>
      </top>
      <bottom/>
      <diagonal/>
    </border>
    <border>
      <left style="thin">
        <color rgb="FF00A249"/>
      </left>
      <right style="thin">
        <color rgb="FF00A249"/>
      </right>
      <top style="medium">
        <color rgb="FF00A249"/>
      </top>
      <bottom/>
      <diagonal/>
    </border>
    <border>
      <left style="medium">
        <color rgb="FF00A249"/>
      </left>
      <right style="thin">
        <color rgb="FF00A249"/>
      </right>
      <top/>
      <bottom style="medium">
        <color rgb="FF00A249"/>
      </bottom>
      <diagonal/>
    </border>
    <border>
      <left style="thin">
        <color rgb="FF00A249"/>
      </left>
      <right style="thin">
        <color rgb="FF00A249"/>
      </right>
      <top style="thin">
        <color rgb="FF00A249"/>
      </top>
      <bottom style="medium">
        <color rgb="FF00A249"/>
      </bottom>
      <diagonal/>
    </border>
    <border>
      <left style="thin">
        <color rgb="FF00A249"/>
      </left>
      <right style="medium">
        <color rgb="FF00A249"/>
      </right>
      <top/>
      <bottom style="medium">
        <color rgb="FF00A249"/>
      </bottom>
      <diagonal/>
    </border>
    <border>
      <left style="thin">
        <color rgb="FF00A249"/>
      </left>
      <right/>
      <top/>
      <bottom style="thin">
        <color rgb="FF00A249"/>
      </bottom>
      <diagonal/>
    </border>
    <border>
      <left style="thick">
        <color rgb="FF00A249"/>
      </left>
      <right/>
      <top style="thick">
        <color rgb="FF00A249"/>
      </top>
      <bottom/>
      <diagonal/>
    </border>
    <border>
      <left style="thick">
        <color rgb="FF00A249"/>
      </left>
      <right/>
      <top style="thick">
        <color rgb="FF00A249"/>
      </top>
      <bottom style="thick">
        <color rgb="FF00A249"/>
      </bottom>
      <diagonal/>
    </border>
    <border>
      <left/>
      <right style="thick">
        <color rgb="FF00A249"/>
      </right>
      <top style="thick">
        <color rgb="FF00A249"/>
      </top>
      <bottom style="thick">
        <color rgb="FF00A249"/>
      </bottom>
      <diagonal/>
    </border>
    <border>
      <left style="thin">
        <color rgb="FF00A249"/>
      </left>
      <right style="thin">
        <color rgb="FF00A249"/>
      </right>
      <top style="thick">
        <color rgb="FF00A249"/>
      </top>
      <bottom style="thin">
        <color rgb="FF00A249"/>
      </bottom>
      <diagonal/>
    </border>
    <border>
      <left style="thin">
        <color rgb="FF00A249"/>
      </left>
      <right style="thin">
        <color rgb="FF00A249"/>
      </right>
      <top style="thin">
        <color rgb="FF00A249"/>
      </top>
      <bottom style="thick">
        <color rgb="FF00A249"/>
      </bottom>
      <diagonal/>
    </border>
    <border>
      <left style="thick">
        <color rgb="FF00A249"/>
      </left>
      <right/>
      <top/>
      <bottom style="medium">
        <color rgb="FF00A249"/>
      </bottom>
      <diagonal/>
    </border>
    <border>
      <left style="thin">
        <color rgb="FF00A249"/>
      </left>
      <right style="thick">
        <color rgb="FF00A249"/>
      </right>
      <top style="thin">
        <color rgb="FF00A249"/>
      </top>
      <bottom style="medium">
        <color rgb="FF00A249"/>
      </bottom>
      <diagonal/>
    </border>
    <border>
      <left style="medium">
        <color rgb="FF00A249"/>
      </left>
      <right style="thin">
        <color rgb="FF00A249"/>
      </right>
      <top style="thin">
        <color rgb="FF00A249"/>
      </top>
      <bottom style="thick">
        <color rgb="FF00A24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3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/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0" fontId="11" fillId="0" borderId="0" xfId="0" applyFont="1"/>
    <xf numFmtId="0" fontId="10" fillId="0" borderId="0" xfId="0" applyFont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4" fillId="5" borderId="3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6" borderId="5" xfId="0" applyFont="1" applyFill="1" applyBorder="1" applyAlignment="1" applyProtection="1">
      <alignment horizontal="center" vertical="center" wrapText="1"/>
      <protection locked="0"/>
    </xf>
    <xf numFmtId="0" fontId="7" fillId="7" borderId="5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8" borderId="8" xfId="0" applyFont="1" applyFill="1" applyBorder="1" applyAlignment="1" applyProtection="1">
      <alignment horizontal="center" vertical="center"/>
      <protection locked="0"/>
    </xf>
    <xf numFmtId="164" fontId="7" fillId="4" borderId="10" xfId="0" applyNumberFormat="1" applyFont="1" applyFill="1" applyBorder="1" applyAlignment="1">
      <alignment horizontal="right" vertical="center"/>
    </xf>
    <xf numFmtId="9" fontId="9" fillId="0" borderId="0" xfId="0" applyNumberFormat="1" applyFont="1" applyAlignment="1" applyProtection="1">
      <alignment vertical="center"/>
      <protection locked="0"/>
    </xf>
    <xf numFmtId="0" fontId="15" fillId="0" borderId="0" xfId="0" applyFont="1"/>
    <xf numFmtId="0" fontId="7" fillId="2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20" fillId="0" borderId="0" xfId="0" applyFont="1"/>
    <xf numFmtId="0" fontId="0" fillId="0" borderId="0" xfId="0" applyFont="1"/>
    <xf numFmtId="0" fontId="20" fillId="0" borderId="0" xfId="0" applyFont="1" applyAlignment="1">
      <alignment horizontal="right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top"/>
      <protection locked="0"/>
    </xf>
    <xf numFmtId="0" fontId="15" fillId="0" borderId="0" xfId="0" applyFont="1" applyAlignment="1">
      <alignment horizontal="center" vertical="top"/>
    </xf>
    <xf numFmtId="0" fontId="7" fillId="11" borderId="9" xfId="0" applyFont="1" applyFill="1" applyBorder="1" applyAlignment="1" applyProtection="1">
      <alignment horizontal="center" vertical="center"/>
      <protection locked="0"/>
    </xf>
    <xf numFmtId="0" fontId="7" fillId="11" borderId="10" xfId="0" applyFont="1" applyFill="1" applyBorder="1" applyAlignment="1" applyProtection="1">
      <alignment horizontal="center" vertical="center"/>
      <protection locked="0"/>
    </xf>
    <xf numFmtId="164" fontId="7" fillId="11" borderId="10" xfId="0" applyNumberFormat="1" applyFont="1" applyFill="1" applyBorder="1" applyAlignment="1" applyProtection="1">
      <alignment horizontal="right" vertical="center"/>
      <protection locked="0"/>
    </xf>
    <xf numFmtId="0" fontId="7" fillId="11" borderId="10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 applyProtection="1">
      <alignment horizontal="center" vertical="center"/>
      <protection locked="0"/>
    </xf>
    <xf numFmtId="0" fontId="7" fillId="11" borderId="16" xfId="0" applyFont="1" applyFill="1" applyBorder="1" applyAlignment="1" applyProtection="1">
      <alignment horizontal="center" vertical="center"/>
      <protection locked="0"/>
    </xf>
    <xf numFmtId="1" fontId="10" fillId="11" borderId="21" xfId="0" applyNumberFormat="1" applyFont="1" applyFill="1" applyBorder="1" applyAlignment="1" applyProtection="1">
      <alignment horizontal="center" vertical="center" wrapText="1"/>
      <protection locked="0"/>
    </xf>
    <xf numFmtId="1" fontId="10" fillId="11" borderId="7" xfId="0" applyNumberFormat="1" applyFont="1" applyFill="1" applyBorder="1" applyAlignment="1" applyProtection="1">
      <alignment horizontal="center" vertical="center" wrapText="1"/>
      <protection locked="0"/>
    </xf>
    <xf numFmtId="9" fontId="7" fillId="11" borderId="12" xfId="0" applyNumberFormat="1" applyFont="1" applyFill="1" applyBorder="1" applyAlignment="1" applyProtection="1">
      <alignment horizontal="left" vertical="center"/>
      <protection locked="0"/>
    </xf>
    <xf numFmtId="0" fontId="7" fillId="11" borderId="13" xfId="0" applyFont="1" applyFill="1" applyBorder="1" applyAlignment="1" applyProtection="1">
      <alignment horizontal="left" vertical="center" wrapText="1"/>
      <protection locked="0"/>
    </xf>
    <xf numFmtId="0" fontId="7" fillId="11" borderId="24" xfId="0" applyFont="1" applyFill="1" applyBorder="1" applyAlignment="1" applyProtection="1">
      <alignment horizontal="left" vertical="center" wrapText="1"/>
      <protection locked="0"/>
    </xf>
    <xf numFmtId="7" fontId="7" fillId="11" borderId="14" xfId="1" applyNumberFormat="1" applyFont="1" applyFill="1" applyBorder="1" applyAlignment="1" applyProtection="1">
      <alignment horizontal="right" vertical="center"/>
      <protection locked="0"/>
    </xf>
    <xf numFmtId="14" fontId="7" fillId="11" borderId="10" xfId="0" applyNumberFormat="1" applyFont="1" applyFill="1" applyBorder="1" applyAlignment="1" applyProtection="1">
      <alignment vertical="center"/>
      <protection locked="0"/>
    </xf>
    <xf numFmtId="14" fontId="7" fillId="11" borderId="16" xfId="0" applyNumberFormat="1" applyFont="1" applyFill="1" applyBorder="1" applyAlignment="1" applyProtection="1">
      <alignment vertical="center"/>
      <protection locked="0"/>
    </xf>
    <xf numFmtId="0" fontId="0" fillId="0" borderId="0" xfId="0" applyBorder="1"/>
    <xf numFmtId="0" fontId="7" fillId="0" borderId="31" xfId="0" applyFont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32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/>
    <xf numFmtId="0" fontId="23" fillId="2" borderId="0" xfId="0" applyFont="1" applyFill="1" applyAlignment="1">
      <alignment horizontal="center" vertical="center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>
      <alignment wrapText="1"/>
    </xf>
    <xf numFmtId="9" fontId="7" fillId="11" borderId="13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vertical="center"/>
    </xf>
    <xf numFmtId="0" fontId="26" fillId="0" borderId="0" xfId="0" applyFont="1" applyBorder="1" applyAlignment="1">
      <alignment horizontal="left" vertical="center" wrapText="1"/>
    </xf>
    <xf numFmtId="0" fontId="23" fillId="0" borderId="0" xfId="0" applyFont="1" applyAlignment="1"/>
    <xf numFmtId="164" fontId="21" fillId="4" borderId="37" xfId="0" applyNumberFormat="1" applyFont="1" applyFill="1" applyBorder="1" applyAlignment="1" applyProtection="1">
      <alignment horizontal="right" vertical="center"/>
      <protection locked="0"/>
    </xf>
    <xf numFmtId="7" fontId="21" fillId="4" borderId="37" xfId="1" applyNumberFormat="1" applyFont="1" applyFill="1" applyBorder="1" applyAlignment="1" applyProtection="1">
      <alignment horizontal="right" vertical="center"/>
    </xf>
    <xf numFmtId="164" fontId="28" fillId="6" borderId="37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7" fillId="11" borderId="36" xfId="0" applyFont="1" applyFill="1" applyBorder="1" applyAlignment="1">
      <alignment horizontal="center" vertical="center" wrapText="1"/>
    </xf>
    <xf numFmtId="0" fontId="27" fillId="8" borderId="37" xfId="0" applyFont="1" applyFill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left" vertical="center"/>
      <protection locked="0"/>
    </xf>
    <xf numFmtId="0" fontId="7" fillId="0" borderId="25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right" vertical="center"/>
    </xf>
    <xf numFmtId="1" fontId="1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7" fillId="8" borderId="10" xfId="0" applyFont="1" applyFill="1" applyBorder="1" applyAlignment="1" applyProtection="1">
      <alignment horizontal="center" vertical="center"/>
      <protection locked="0"/>
    </xf>
    <xf numFmtId="164" fontId="28" fillId="6" borderId="36" xfId="0" applyNumberFormat="1" applyFont="1" applyFill="1" applyBorder="1" applyAlignment="1">
      <alignment horizontal="center" vertical="center"/>
    </xf>
    <xf numFmtId="165" fontId="29" fillId="7" borderId="10" xfId="2" applyNumberFormat="1" applyFont="1" applyFill="1" applyBorder="1" applyAlignment="1" applyProtection="1">
      <alignment horizontal="center" vertical="center" wrapText="1"/>
      <protection locked="0"/>
    </xf>
    <xf numFmtId="0" fontId="38" fillId="0" borderId="0" xfId="0" applyFont="1"/>
    <xf numFmtId="0" fontId="5" fillId="0" borderId="26" xfId="0" applyFont="1" applyBorder="1" applyAlignment="1" applyProtection="1">
      <alignment horizontal="center" vertical="center" wrapText="1"/>
      <protection locked="0"/>
    </xf>
    <xf numFmtId="0" fontId="7" fillId="11" borderId="10" xfId="0" applyFont="1" applyFill="1" applyBorder="1" applyAlignment="1" applyProtection="1">
      <alignment horizontal="center" vertical="center" wrapText="1"/>
      <protection locked="0"/>
    </xf>
    <xf numFmtId="0" fontId="7" fillId="11" borderId="16" xfId="0" applyFont="1" applyFill="1" applyBorder="1" applyAlignment="1" applyProtection="1">
      <alignment horizontal="center" vertical="center" wrapText="1"/>
      <protection locked="0"/>
    </xf>
    <xf numFmtId="0" fontId="34" fillId="2" borderId="0" xfId="0" applyFont="1" applyFill="1" applyAlignment="1" applyProtection="1">
      <alignment horizontal="left" vertical="center"/>
      <protection locked="0"/>
    </xf>
    <xf numFmtId="0" fontId="34" fillId="2" borderId="52" xfId="0" applyFont="1" applyFill="1" applyBorder="1" applyAlignment="1" applyProtection="1">
      <alignment horizontal="center" vertical="center"/>
      <protection locked="0"/>
    </xf>
    <xf numFmtId="0" fontId="34" fillId="12" borderId="18" xfId="0" applyFont="1" applyFill="1" applyBorder="1" applyAlignment="1" applyProtection="1">
      <alignment horizontal="left" vertical="center"/>
      <protection locked="0"/>
    </xf>
    <xf numFmtId="164" fontId="5" fillId="4" borderId="19" xfId="0" applyNumberFormat="1" applyFont="1" applyFill="1" applyBorder="1" applyAlignment="1" applyProtection="1">
      <alignment horizontal="center" vertical="center"/>
      <protection locked="0"/>
    </xf>
    <xf numFmtId="9" fontId="7" fillId="11" borderId="53" xfId="0" applyNumberFormat="1" applyFont="1" applyFill="1" applyBorder="1" applyAlignment="1" applyProtection="1">
      <alignment horizontal="left" vertical="center"/>
      <protection locked="0"/>
    </xf>
    <xf numFmtId="0" fontId="7" fillId="11" borderId="53" xfId="0" applyFont="1" applyFill="1" applyBorder="1" applyAlignment="1" applyProtection="1">
      <alignment horizontal="left" vertical="center" wrapText="1"/>
      <protection locked="0"/>
    </xf>
    <xf numFmtId="7" fontId="7" fillId="11" borderId="20" xfId="1" applyNumberFormat="1" applyFont="1" applyFill="1" applyBorder="1" applyAlignment="1" applyProtection="1">
      <alignment horizontal="right" vertical="center"/>
      <protection locked="0"/>
    </xf>
    <xf numFmtId="1" fontId="10" fillId="2" borderId="54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55" xfId="0" applyFont="1" applyFill="1" applyBorder="1" applyAlignment="1" applyProtection="1">
      <alignment horizontal="left" vertical="center" wrapText="1"/>
      <protection locked="0"/>
    </xf>
    <xf numFmtId="8" fontId="7" fillId="4" borderId="56" xfId="0" applyNumberFormat="1" applyFont="1" applyFill="1" applyBorder="1" applyAlignment="1" applyProtection="1">
      <alignment horizontal="right" vertical="center"/>
      <protection locked="0"/>
    </xf>
    <xf numFmtId="0" fontId="39" fillId="2" borderId="0" xfId="0" applyFont="1" applyFill="1" applyAlignment="1" applyProtection="1">
      <alignment horizontal="left"/>
      <protection locked="0"/>
    </xf>
    <xf numFmtId="0" fontId="6" fillId="0" borderId="0" xfId="0" applyFont="1"/>
    <xf numFmtId="0" fontId="8" fillId="0" borderId="27" xfId="0" applyFont="1" applyBorder="1"/>
    <xf numFmtId="0" fontId="8" fillId="0" borderId="0" xfId="0" applyFont="1"/>
    <xf numFmtId="0" fontId="8" fillId="0" borderId="0" xfId="0" applyFont="1" applyProtection="1">
      <protection locked="0"/>
    </xf>
    <xf numFmtId="164" fontId="7" fillId="4" borderId="55" xfId="0" applyNumberFormat="1" applyFont="1" applyFill="1" applyBorder="1" applyAlignment="1" applyProtection="1">
      <alignment horizontal="left" vertical="center"/>
      <protection locked="0"/>
    </xf>
    <xf numFmtId="166" fontId="29" fillId="7" borderId="37" xfId="2" applyNumberFormat="1" applyFont="1" applyFill="1" applyBorder="1" applyAlignment="1" applyProtection="1">
      <alignment horizontal="center" vertical="center" wrapText="1"/>
      <protection locked="0"/>
    </xf>
    <xf numFmtId="166" fontId="7" fillId="11" borderId="11" xfId="0" applyNumberFormat="1" applyFont="1" applyFill="1" applyBorder="1" applyAlignment="1" applyProtection="1">
      <alignment horizontal="center" vertical="center"/>
      <protection locked="0"/>
    </xf>
    <xf numFmtId="166" fontId="7" fillId="11" borderId="17" xfId="0" applyNumberFormat="1" applyFont="1" applyFill="1" applyBorder="1" applyAlignment="1" applyProtection="1">
      <alignment vertical="center"/>
      <protection locked="0"/>
    </xf>
    <xf numFmtId="0" fontId="7" fillId="13" borderId="9" xfId="0" applyFont="1" applyFill="1" applyBorder="1" applyAlignment="1" applyProtection="1">
      <alignment horizontal="center" vertical="center"/>
      <protection locked="0"/>
    </xf>
    <xf numFmtId="0" fontId="7" fillId="13" borderId="10" xfId="0" applyFont="1" applyFill="1" applyBorder="1" applyAlignment="1" applyProtection="1">
      <alignment horizontal="center" vertical="center"/>
      <protection locked="0"/>
    </xf>
    <xf numFmtId="0" fontId="7" fillId="13" borderId="10" xfId="0" applyFont="1" applyFill="1" applyBorder="1" applyAlignment="1" applyProtection="1">
      <alignment horizontal="center" vertical="center" wrapText="1"/>
      <protection locked="0"/>
    </xf>
    <xf numFmtId="164" fontId="7" fillId="13" borderId="10" xfId="0" applyNumberFormat="1" applyFont="1" applyFill="1" applyBorder="1" applyAlignment="1" applyProtection="1">
      <alignment horizontal="right" vertical="center"/>
      <protection locked="0"/>
    </xf>
    <xf numFmtId="164" fontId="7" fillId="13" borderId="10" xfId="0" applyNumberFormat="1" applyFont="1" applyFill="1" applyBorder="1" applyAlignment="1">
      <alignment horizontal="right" vertical="center"/>
    </xf>
    <xf numFmtId="166" fontId="7" fillId="13" borderId="10" xfId="2" applyNumberFormat="1" applyFont="1" applyFill="1" applyBorder="1" applyAlignment="1" applyProtection="1">
      <alignment horizontal="center" vertical="center"/>
      <protection locked="0"/>
    </xf>
    <xf numFmtId="7" fontId="7" fillId="13" borderId="10" xfId="1" applyNumberFormat="1" applyFont="1" applyFill="1" applyBorder="1" applyAlignment="1" applyProtection="1">
      <alignment horizontal="right" vertical="center"/>
    </xf>
    <xf numFmtId="14" fontId="7" fillId="13" borderId="10" xfId="0" applyNumberFormat="1" applyFont="1" applyFill="1" applyBorder="1" applyAlignment="1" applyProtection="1">
      <alignment vertical="center"/>
      <protection locked="0"/>
    </xf>
    <xf numFmtId="166" fontId="7" fillId="13" borderId="11" xfId="0" applyNumberFormat="1" applyFont="1" applyFill="1" applyBorder="1" applyAlignment="1" applyProtection="1">
      <alignment horizontal="center" vertical="center"/>
      <protection locked="0"/>
    </xf>
    <xf numFmtId="0" fontId="14" fillId="13" borderId="57" xfId="0" applyFont="1" applyFill="1" applyBorder="1" applyAlignment="1" applyProtection="1">
      <alignment horizontal="center" vertical="center" wrapText="1"/>
      <protection locked="0"/>
    </xf>
    <xf numFmtId="7" fontId="7" fillId="11" borderId="10" xfId="1" applyNumberFormat="1" applyFont="1" applyFill="1" applyBorder="1" applyAlignment="1" applyProtection="1">
      <alignment horizontal="right" vertical="center"/>
    </xf>
    <xf numFmtId="165" fontId="7" fillId="4" borderId="10" xfId="2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5" fillId="11" borderId="36" xfId="0" applyFont="1" applyFill="1" applyBorder="1" applyAlignment="1" applyProtection="1">
      <alignment horizontal="center" vertical="center"/>
      <protection locked="0"/>
    </xf>
    <xf numFmtId="0" fontId="35" fillId="11" borderId="58" xfId="0" applyFont="1" applyFill="1" applyBorder="1" applyAlignment="1" applyProtection="1">
      <alignment horizontal="center" vertical="center"/>
      <protection locked="0"/>
    </xf>
    <xf numFmtId="1" fontId="10" fillId="11" borderId="59" xfId="0" applyNumberFormat="1" applyFont="1" applyFill="1" applyBorder="1" applyAlignment="1" applyProtection="1">
      <alignment horizontal="center" vertical="center" wrapText="1"/>
      <protection locked="0"/>
    </xf>
    <xf numFmtId="9" fontId="7" fillId="11" borderId="60" xfId="0" applyNumberFormat="1" applyFont="1" applyFill="1" applyBorder="1" applyAlignment="1" applyProtection="1">
      <alignment horizontal="left" vertical="center"/>
      <protection locked="0"/>
    </xf>
    <xf numFmtId="0" fontId="7" fillId="11" borderId="61" xfId="0" applyFont="1" applyFill="1" applyBorder="1" applyAlignment="1" applyProtection="1">
      <alignment horizontal="left" vertical="center" wrapText="1"/>
      <protection locked="0"/>
    </xf>
    <xf numFmtId="7" fontId="7" fillId="11" borderId="62" xfId="1" applyNumberFormat="1" applyFont="1" applyFill="1" applyBorder="1" applyAlignment="1" applyProtection="1">
      <alignment horizontal="right" vertical="center"/>
      <protection locked="0"/>
    </xf>
    <xf numFmtId="166" fontId="34" fillId="2" borderId="0" xfId="2" applyNumberFormat="1" applyFont="1" applyFill="1" applyAlignment="1" applyProtection="1">
      <alignment horizontal="left" vertical="center"/>
      <protection locked="0"/>
    </xf>
    <xf numFmtId="167" fontId="34" fillId="2" borderId="0" xfId="2" applyNumberFormat="1" applyFont="1" applyFill="1" applyAlignment="1">
      <alignment horizontal="left" vertical="center"/>
    </xf>
    <xf numFmtId="167" fontId="6" fillId="2" borderId="0" xfId="0" applyNumberFormat="1" applyFont="1" applyFill="1"/>
    <xf numFmtId="0" fontId="6" fillId="2" borderId="0" xfId="0" applyFont="1" applyFill="1"/>
    <xf numFmtId="0" fontId="7" fillId="4" borderId="65" xfId="0" applyFont="1" applyFill="1" applyBorder="1" applyAlignment="1" applyProtection="1">
      <alignment horizontal="left" vertical="center" wrapText="1"/>
      <protection locked="0"/>
    </xf>
    <xf numFmtId="164" fontId="34" fillId="4" borderId="13" xfId="0" applyNumberFormat="1" applyFont="1" applyFill="1" applyBorder="1" applyAlignment="1" applyProtection="1">
      <alignment horizontal="center" vertical="center"/>
      <protection locked="0"/>
    </xf>
    <xf numFmtId="0" fontId="34" fillId="2" borderId="71" xfId="0" applyFont="1" applyFill="1" applyBorder="1" applyAlignment="1" applyProtection="1">
      <alignment horizontal="center" wrapText="1"/>
      <protection locked="0"/>
    </xf>
    <xf numFmtId="0" fontId="39" fillId="0" borderId="72" xfId="0" applyFont="1" applyBorder="1" applyAlignment="1" applyProtection="1">
      <alignment horizontal="left" vertical="center"/>
      <protection locked="0"/>
    </xf>
    <xf numFmtId="0" fontId="34" fillId="2" borderId="73" xfId="0" applyFont="1" applyFill="1" applyBorder="1" applyAlignment="1" applyProtection="1">
      <alignment horizontal="left" vertical="center"/>
      <protection locked="0"/>
    </xf>
    <xf numFmtId="0" fontId="34" fillId="2" borderId="74" xfId="0" applyFont="1" applyFill="1" applyBorder="1" applyAlignment="1" applyProtection="1">
      <alignment horizontal="left" vertical="center"/>
      <protection locked="0"/>
    </xf>
    <xf numFmtId="0" fontId="34" fillId="2" borderId="75" xfId="0" applyFont="1" applyFill="1" applyBorder="1" applyAlignment="1" applyProtection="1">
      <alignment horizontal="left" vertical="center"/>
      <protection locked="0"/>
    </xf>
    <xf numFmtId="164" fontId="34" fillId="4" borderId="77" xfId="0" applyNumberFormat="1" applyFont="1" applyFill="1" applyBorder="1" applyAlignment="1" applyProtection="1">
      <alignment horizontal="center" vertical="center"/>
      <protection locked="0"/>
    </xf>
    <xf numFmtId="164" fontId="34" fillId="4" borderId="79" xfId="0" applyNumberFormat="1" applyFont="1" applyFill="1" applyBorder="1" applyAlignment="1" applyProtection="1">
      <alignment horizontal="center" vertical="center"/>
      <protection locked="0"/>
    </xf>
    <xf numFmtId="164" fontId="34" fillId="4" borderId="81" xfId="0" applyNumberFormat="1" applyFont="1" applyFill="1" applyBorder="1" applyAlignment="1" applyProtection="1">
      <alignment horizontal="center" vertical="center"/>
      <protection locked="0"/>
    </xf>
    <xf numFmtId="167" fontId="34" fillId="12" borderId="82" xfId="2" applyNumberFormat="1" applyFont="1" applyFill="1" applyBorder="1" applyAlignment="1">
      <alignment horizontal="center" vertical="center"/>
    </xf>
    <xf numFmtId="164" fontId="5" fillId="4" borderId="85" xfId="0" applyNumberFormat="1" applyFont="1" applyFill="1" applyBorder="1" applyAlignment="1" applyProtection="1">
      <alignment horizontal="center" vertical="center"/>
      <protection locked="0"/>
    </xf>
    <xf numFmtId="164" fontId="34" fillId="4" borderId="53" xfId="0" applyNumberFormat="1" applyFont="1" applyFill="1" applyBorder="1" applyAlignment="1" applyProtection="1">
      <alignment horizontal="center" vertical="center"/>
      <protection locked="0"/>
    </xf>
    <xf numFmtId="0" fontId="34" fillId="0" borderId="76" xfId="0" applyFont="1" applyBorder="1" applyAlignment="1">
      <alignment horizontal="center" vertical="center" wrapText="1"/>
    </xf>
    <xf numFmtId="166" fontId="34" fillId="12" borderId="80" xfId="0" applyNumberFormat="1" applyFont="1" applyFill="1" applyBorder="1" applyAlignment="1">
      <alignment horizontal="center" vertical="center"/>
    </xf>
    <xf numFmtId="0" fontId="32" fillId="8" borderId="81" xfId="0" applyFont="1" applyFill="1" applyBorder="1" applyAlignment="1" applyProtection="1">
      <alignment horizontal="center" vertical="center"/>
      <protection locked="0"/>
    </xf>
    <xf numFmtId="166" fontId="34" fillId="12" borderId="82" xfId="2" applyNumberFormat="1" applyFont="1" applyFill="1" applyBorder="1" applyAlignment="1" applyProtection="1">
      <alignment horizontal="center" vertical="center"/>
      <protection locked="0"/>
    </xf>
    <xf numFmtId="0" fontId="32" fillId="8" borderId="77" xfId="0" applyFont="1" applyFill="1" applyBorder="1" applyAlignment="1" applyProtection="1">
      <alignment horizontal="center" vertical="center"/>
      <protection locked="0"/>
    </xf>
    <xf numFmtId="166" fontId="34" fillId="12" borderId="78" xfId="2" applyNumberFormat="1" applyFont="1" applyFill="1" applyBorder="1" applyAlignment="1" applyProtection="1">
      <alignment horizontal="center" vertical="center"/>
      <protection locked="0"/>
    </xf>
    <xf numFmtId="0" fontId="32" fillId="8" borderId="79" xfId="0" applyFont="1" applyFill="1" applyBorder="1" applyAlignment="1" applyProtection="1">
      <alignment horizontal="center" vertical="center"/>
      <protection locked="0"/>
    </xf>
    <xf numFmtId="164" fontId="34" fillId="4" borderId="90" xfId="0" applyNumberFormat="1" applyFont="1" applyFill="1" applyBorder="1" applyAlignment="1" applyProtection="1">
      <alignment horizontal="center" vertical="center"/>
      <protection locked="0"/>
    </xf>
    <xf numFmtId="166" fontId="34" fillId="12" borderId="80" xfId="2" applyNumberFormat="1" applyFont="1" applyFill="1" applyBorder="1" applyAlignment="1" applyProtection="1">
      <alignment horizontal="center" vertical="center"/>
      <protection locked="0"/>
    </xf>
    <xf numFmtId="167" fontId="34" fillId="12" borderId="91" xfId="2" applyNumberFormat="1" applyFont="1" applyFill="1" applyBorder="1" applyAlignment="1">
      <alignment horizontal="center" vertical="center"/>
    </xf>
    <xf numFmtId="0" fontId="7" fillId="11" borderId="92" xfId="0" applyFont="1" applyFill="1" applyBorder="1" applyAlignment="1" applyProtection="1">
      <alignment horizontal="left" vertical="center" wrapText="1"/>
      <protection locked="0"/>
    </xf>
    <xf numFmtId="0" fontId="32" fillId="0" borderId="33" xfId="0" applyFont="1" applyBorder="1" applyAlignment="1" applyProtection="1">
      <alignment horizontal="center" vertical="center" wrapText="1"/>
      <protection locked="0"/>
    </xf>
    <xf numFmtId="0" fontId="32" fillId="0" borderId="63" xfId="0" applyFont="1" applyBorder="1" applyAlignment="1" applyProtection="1">
      <alignment horizontal="center" vertical="center" wrapText="1"/>
      <protection locked="0"/>
    </xf>
    <xf numFmtId="0" fontId="32" fillId="0" borderId="34" xfId="0" applyFont="1" applyBorder="1" applyAlignment="1" applyProtection="1">
      <alignment horizontal="center" vertical="center" wrapText="1"/>
      <protection locked="0"/>
    </xf>
    <xf numFmtId="0" fontId="5" fillId="5" borderId="32" xfId="0" applyFont="1" applyFill="1" applyBorder="1" applyAlignment="1" applyProtection="1">
      <alignment horizontal="center" vertical="center" wrapText="1"/>
      <protection locked="0"/>
    </xf>
    <xf numFmtId="0" fontId="8" fillId="0" borderId="96" xfId="0" applyFont="1" applyBorder="1"/>
    <xf numFmtId="164" fontId="5" fillId="4" borderId="97" xfId="0" applyNumberFormat="1" applyFont="1" applyFill="1" applyBorder="1" applyAlignment="1" applyProtection="1">
      <alignment horizontal="center" vertical="center"/>
      <protection locked="0"/>
    </xf>
    <xf numFmtId="0" fontId="34" fillId="2" borderId="21" xfId="0" applyFont="1" applyFill="1" applyBorder="1" applyAlignment="1" applyProtection="1">
      <alignment horizontal="left" vertical="center"/>
      <protection locked="0"/>
    </xf>
    <xf numFmtId="0" fontId="34" fillId="2" borderId="18" xfId="0" applyFont="1" applyFill="1" applyBorder="1" applyAlignment="1" applyProtection="1">
      <alignment horizontal="left" vertical="center"/>
      <protection locked="0"/>
    </xf>
    <xf numFmtId="0" fontId="34" fillId="2" borderId="93" xfId="0" applyFont="1" applyFill="1" applyBorder="1" applyAlignment="1" applyProtection="1">
      <alignment horizontal="center" vertical="center"/>
      <protection locked="0"/>
    </xf>
    <xf numFmtId="0" fontId="6" fillId="0" borderId="96" xfId="0" applyFont="1" applyBorder="1"/>
    <xf numFmtId="0" fontId="43" fillId="2" borderId="98" xfId="0" applyFont="1" applyFill="1" applyBorder="1" applyAlignment="1" applyProtection="1">
      <alignment horizontal="left" vertical="center"/>
      <protection locked="0"/>
    </xf>
    <xf numFmtId="0" fontId="7" fillId="11" borderId="97" xfId="0" applyFont="1" applyFill="1" applyBorder="1" applyAlignment="1" applyProtection="1">
      <alignment horizontal="left" vertical="center" wrapText="1"/>
      <protection locked="0"/>
    </xf>
    <xf numFmtId="0" fontId="34" fillId="0" borderId="27" xfId="0" applyFont="1" applyBorder="1" applyAlignment="1">
      <alignment horizontal="center" vertical="center"/>
    </xf>
    <xf numFmtId="167" fontId="34" fillId="12" borderId="99" xfId="2" applyNumberFormat="1" applyFont="1" applyFill="1" applyBorder="1" applyAlignment="1">
      <alignment horizontal="center" vertical="center"/>
    </xf>
    <xf numFmtId="167" fontId="34" fillId="12" borderId="20" xfId="2" applyNumberFormat="1" applyFont="1" applyFill="1" applyBorder="1" applyAlignment="1">
      <alignment horizontal="center" vertical="center"/>
    </xf>
    <xf numFmtId="164" fontId="34" fillId="4" borderId="100" xfId="0" applyNumberFormat="1" applyFont="1" applyFill="1" applyBorder="1" applyAlignment="1" applyProtection="1">
      <alignment horizontal="center" vertical="center"/>
      <protection locked="0"/>
    </xf>
    <xf numFmtId="167" fontId="34" fillId="12" borderId="62" xfId="2" applyNumberFormat="1" applyFont="1" applyFill="1" applyBorder="1" applyAlignment="1">
      <alignment horizontal="center" vertical="center"/>
    </xf>
    <xf numFmtId="164" fontId="34" fillId="11" borderId="94" xfId="0" applyNumberFormat="1" applyFont="1" applyFill="1" applyBorder="1" applyAlignment="1" applyProtection="1">
      <alignment horizontal="center" vertical="center"/>
      <protection locked="0"/>
    </xf>
    <xf numFmtId="0" fontId="0" fillId="0" borderId="95" xfId="0" applyBorder="1" applyAlignment="1">
      <alignment horizontal="center" vertical="center"/>
    </xf>
    <xf numFmtId="169" fontId="32" fillId="4" borderId="23" xfId="0" applyNumberFormat="1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7" fillId="0" borderId="29" xfId="0" applyFont="1" applyBorder="1" applyAlignment="1" applyProtection="1">
      <alignment horizontal="left"/>
      <protection locked="0"/>
    </xf>
    <xf numFmtId="0" fontId="9" fillId="0" borderId="29" xfId="0" applyFont="1" applyBorder="1"/>
    <xf numFmtId="0" fontId="7" fillId="11" borderId="2" xfId="0" applyFont="1" applyFill="1" applyBorder="1"/>
    <xf numFmtId="0" fontId="10" fillId="11" borderId="2" xfId="0" applyFont="1" applyFill="1" applyBorder="1"/>
    <xf numFmtId="0" fontId="26" fillId="0" borderId="35" xfId="0" applyFont="1" applyBorder="1" applyAlignment="1">
      <alignment horizontal="left" vertical="center" wrapText="1"/>
    </xf>
    <xf numFmtId="0" fontId="0" fillId="0" borderId="35" xfId="0" applyBorder="1" applyAlignment="1">
      <alignment horizontal="left"/>
    </xf>
    <xf numFmtId="0" fontId="5" fillId="0" borderId="22" xfId="0" applyFont="1" applyBorder="1" applyAlignment="1" applyProtection="1">
      <alignment horizontal="left" vertical="center"/>
      <protection locked="0"/>
    </xf>
    <xf numFmtId="0" fontId="33" fillId="0" borderId="22" xfId="0" applyFont="1" applyBorder="1" applyAlignment="1">
      <alignment horizontal="left"/>
    </xf>
    <xf numFmtId="0" fontId="33" fillId="0" borderId="38" xfId="0" applyFont="1" applyBorder="1" applyAlignment="1">
      <alignment horizontal="left"/>
    </xf>
    <xf numFmtId="0" fontId="5" fillId="0" borderId="23" xfId="0" applyFont="1" applyBorder="1" applyAlignment="1" applyProtection="1">
      <alignment horizontal="left" vertical="center"/>
      <protection locked="0"/>
    </xf>
    <xf numFmtId="0" fontId="33" fillId="0" borderId="23" xfId="0" applyFont="1" applyBorder="1" applyAlignment="1">
      <alignment horizontal="left"/>
    </xf>
    <xf numFmtId="0" fontId="33" fillId="0" borderId="39" xfId="0" applyFont="1" applyBorder="1" applyAlignment="1">
      <alignment horizontal="left"/>
    </xf>
    <xf numFmtId="168" fontId="21" fillId="11" borderId="1" xfId="0" applyNumberFormat="1" applyFont="1" applyFill="1" applyBorder="1" applyAlignment="1" applyProtection="1">
      <alignment horizontal="left" vertical="center"/>
      <protection locked="0"/>
    </xf>
    <xf numFmtId="168" fontId="22" fillId="11" borderId="1" xfId="0" applyNumberFormat="1" applyFont="1" applyFill="1" applyBorder="1" applyAlignment="1">
      <alignment horizontal="left"/>
    </xf>
    <xf numFmtId="0" fontId="24" fillId="0" borderId="35" xfId="0" applyFont="1" applyBorder="1" applyAlignment="1">
      <alignment horizontal="right" vertical="center" wrapText="1"/>
    </xf>
    <xf numFmtId="0" fontId="0" fillId="0" borderId="35" xfId="0" applyBorder="1" applyAlignment="1">
      <alignment horizontal="right"/>
    </xf>
    <xf numFmtId="0" fontId="25" fillId="2" borderId="0" xfId="0" quotePrefix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right" vertical="center"/>
    </xf>
    <xf numFmtId="0" fontId="7" fillId="0" borderId="0" xfId="0" applyFont="1" applyBorder="1" applyAlignment="1" applyProtection="1">
      <alignment horizontal="left"/>
      <protection locked="0"/>
    </xf>
    <xf numFmtId="0" fontId="10" fillId="0" borderId="0" xfId="0" applyFont="1" applyBorder="1"/>
    <xf numFmtId="0" fontId="7" fillId="11" borderId="40" xfId="0" applyFont="1" applyFill="1" applyBorder="1" applyAlignment="1" applyProtection="1">
      <protection locked="0"/>
    </xf>
    <xf numFmtId="0" fontId="37" fillId="0" borderId="2" xfId="0" applyFont="1" applyBorder="1" applyAlignment="1"/>
    <xf numFmtId="0" fontId="37" fillId="0" borderId="41" xfId="0" applyFont="1" applyBorder="1" applyAlignment="1"/>
    <xf numFmtId="0" fontId="32" fillId="0" borderId="63" xfId="0" applyFont="1" applyBorder="1" applyAlignment="1" applyProtection="1">
      <alignment horizontal="center" vertical="center" wrapText="1"/>
      <protection locked="0"/>
    </xf>
    <xf numFmtId="0" fontId="38" fillId="0" borderId="64" xfId="0" applyFont="1" applyBorder="1" applyAlignment="1">
      <alignment horizontal="center" vertical="center" wrapText="1"/>
    </xf>
    <xf numFmtId="0" fontId="7" fillId="4" borderId="65" xfId="0" applyFont="1" applyFill="1" applyBorder="1" applyAlignment="1" applyProtection="1">
      <alignment horizontal="left" vertical="center" wrapText="1"/>
      <protection locked="0"/>
    </xf>
    <xf numFmtId="0" fontId="0" fillId="0" borderId="66" xfId="0" applyBorder="1" applyAlignment="1">
      <alignment horizontal="left" vertical="center" wrapText="1"/>
    </xf>
    <xf numFmtId="0" fontId="7" fillId="11" borderId="24" xfId="0" applyFont="1" applyFill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26" fillId="11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/>
    </xf>
    <xf numFmtId="164" fontId="40" fillId="11" borderId="10" xfId="0" applyNumberFormat="1" applyFont="1" applyFill="1" applyBorder="1" applyAlignment="1" applyProtection="1">
      <alignment horizontal="center" vertical="center"/>
      <protection locked="0"/>
    </xf>
    <xf numFmtId="0" fontId="41" fillId="0" borderId="10" xfId="0" applyFont="1" applyBorder="1" applyAlignment="1">
      <alignment horizontal="center" vertical="center"/>
    </xf>
    <xf numFmtId="0" fontId="18" fillId="9" borderId="42" xfId="0" applyFont="1" applyFill="1" applyBorder="1" applyAlignment="1" applyProtection="1">
      <alignment horizontal="center" vertical="center" wrapText="1"/>
      <protection locked="0"/>
    </xf>
    <xf numFmtId="0" fontId="0" fillId="0" borderId="43" xfId="0" applyBorder="1" applyAlignment="1">
      <alignment wrapText="1"/>
    </xf>
    <xf numFmtId="0" fontId="0" fillId="0" borderId="44" xfId="0" applyBorder="1" applyAlignment="1">
      <alignment wrapText="1"/>
    </xf>
    <xf numFmtId="0" fontId="30" fillId="10" borderId="45" xfId="0" applyFont="1" applyFill="1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>
      <alignment wrapText="1"/>
    </xf>
    <xf numFmtId="0" fontId="15" fillId="0" borderId="46" xfId="0" applyFont="1" applyBorder="1" applyAlignment="1">
      <alignment wrapText="1"/>
    </xf>
    <xf numFmtId="0" fontId="6" fillId="0" borderId="0" xfId="0" applyFont="1" applyAlignment="1"/>
    <xf numFmtId="0" fontId="6" fillId="0" borderId="30" xfId="0" applyFont="1" applyBorder="1" applyAlignment="1"/>
    <xf numFmtId="0" fontId="10" fillId="0" borderId="29" xfId="0" applyFont="1" applyBorder="1"/>
    <xf numFmtId="0" fontId="7" fillId="11" borderId="1" xfId="0" applyFont="1" applyFill="1" applyBorder="1" applyAlignment="1" applyProtection="1">
      <alignment horizontal="left" vertical="center"/>
      <protection locked="0"/>
    </xf>
    <xf numFmtId="0" fontId="12" fillId="11" borderId="1" xfId="0" applyFont="1" applyFill="1" applyBorder="1" applyAlignment="1">
      <alignment horizontal="left"/>
    </xf>
    <xf numFmtId="0" fontId="0" fillId="0" borderId="29" xfId="0" applyBorder="1" applyAlignment="1"/>
    <xf numFmtId="0" fontId="18" fillId="3" borderId="47" xfId="0" applyFont="1" applyFill="1" applyBorder="1" applyAlignment="1" applyProtection="1">
      <alignment horizontal="center" vertical="center"/>
      <protection locked="0"/>
    </xf>
    <xf numFmtId="0" fontId="4" fillId="0" borderId="48" xfId="0" applyFont="1" applyBorder="1"/>
    <xf numFmtId="0" fontId="4" fillId="0" borderId="49" xfId="0" applyFont="1" applyBorder="1"/>
    <xf numFmtId="0" fontId="31" fillId="10" borderId="50" xfId="0" applyFont="1" applyFill="1" applyBorder="1" applyAlignment="1" applyProtection="1">
      <alignment horizontal="center" vertical="center"/>
      <protection locked="0"/>
    </xf>
    <xf numFmtId="0" fontId="6" fillId="10" borderId="1" xfId="0" applyFont="1" applyFill="1" applyBorder="1"/>
    <xf numFmtId="0" fontId="6" fillId="10" borderId="51" xfId="0" applyFont="1" applyFill="1" applyBorder="1"/>
    <xf numFmtId="0" fontId="7" fillId="0" borderId="28" xfId="0" applyFont="1" applyBorder="1" applyAlignment="1" applyProtection="1">
      <alignment horizontal="left"/>
      <protection locked="0"/>
    </xf>
    <xf numFmtId="0" fontId="9" fillId="0" borderId="28" xfId="0" applyFont="1" applyBorder="1"/>
    <xf numFmtId="0" fontId="7" fillId="11" borderId="1" xfId="0" applyFont="1" applyFill="1" applyBorder="1"/>
    <xf numFmtId="0" fontId="10" fillId="11" borderId="1" xfId="0" applyFont="1" applyFill="1" applyBorder="1"/>
    <xf numFmtId="0" fontId="10" fillId="0" borderId="28" xfId="0" applyFont="1" applyBorder="1"/>
    <xf numFmtId="0" fontId="15" fillId="0" borderId="0" xfId="0" applyFont="1" applyAlignment="1" applyProtection="1">
      <alignment horizontal="center" vertical="top"/>
      <protection locked="0"/>
    </xf>
    <xf numFmtId="0" fontId="15" fillId="0" borderId="0" xfId="0" applyFont="1" applyAlignment="1">
      <alignment horizontal="center" vertical="top"/>
    </xf>
    <xf numFmtId="0" fontId="7" fillId="4" borderId="22" xfId="0" applyFont="1" applyFill="1" applyBorder="1" applyAlignment="1" applyProtection="1">
      <alignment horizontal="left" vertical="center"/>
      <protection locked="0"/>
    </xf>
    <xf numFmtId="0" fontId="0" fillId="0" borderId="22" xfId="0" applyBorder="1" applyAlignment="1">
      <alignment horizontal="left" vertical="center"/>
    </xf>
    <xf numFmtId="0" fontId="7" fillId="4" borderId="23" xfId="0" applyFont="1" applyFill="1" applyBorder="1" applyAlignment="1" applyProtection="1">
      <alignment horizontal="left" vertical="center"/>
      <protection locked="0"/>
    </xf>
    <xf numFmtId="0" fontId="0" fillId="0" borderId="23" xfId="0" applyBorder="1" applyAlignment="1">
      <alignment horizontal="left" vertical="center"/>
    </xf>
    <xf numFmtId="0" fontId="7" fillId="11" borderId="67" xfId="0" applyFont="1" applyFill="1" applyBorder="1" applyAlignment="1" applyProtection="1">
      <alignment horizontal="left" vertical="center" wrapText="1"/>
      <protection locked="0"/>
    </xf>
    <xf numFmtId="0" fontId="0" fillId="0" borderId="68" xfId="0" applyBorder="1" applyAlignment="1">
      <alignment horizontal="left" vertical="center" wrapText="1"/>
    </xf>
    <xf numFmtId="0" fontId="34" fillId="2" borderId="83" xfId="0" applyFont="1" applyFill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32" fillId="0" borderId="88" xfId="0" applyFont="1" applyBorder="1" applyAlignment="1" applyProtection="1">
      <alignment horizontal="center" vertical="center" wrapText="1"/>
      <protection locked="0"/>
    </xf>
    <xf numFmtId="0" fontId="0" fillId="0" borderId="86" xfId="0" applyBorder="1" applyAlignment="1"/>
    <xf numFmtId="0" fontId="5" fillId="5" borderId="87" xfId="0" applyFont="1" applyFill="1" applyBorder="1" applyAlignment="1" applyProtection="1">
      <alignment horizontal="center" vertical="center" wrapText="1"/>
      <protection locked="0"/>
    </xf>
    <xf numFmtId="0" fontId="0" fillId="0" borderId="89" xfId="0" applyBorder="1" applyAlignment="1"/>
    <xf numFmtId="0" fontId="7" fillId="11" borderId="69" xfId="0" applyFont="1" applyFill="1" applyBorder="1" applyAlignment="1" applyProtection="1">
      <alignment horizontal="left" vertical="center" wrapText="1"/>
      <protection locked="0"/>
    </xf>
    <xf numFmtId="0" fontId="0" fillId="0" borderId="70" xfId="0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10"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</dxfs>
  <tableStyles count="0" defaultTableStyle="TableStyleMedium2" defaultPivotStyle="PivotStyleLight16"/>
  <colors>
    <mruColors>
      <color rgb="FFFFFFCC"/>
      <color rgb="FFE3F3D1"/>
      <color rgb="FF00A2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1:AG66"/>
  <sheetViews>
    <sheetView tabSelected="1" zoomScale="110" zoomScaleNormal="110" zoomScaleSheetLayoutView="107" workbookViewId="0">
      <selection activeCell="B7" sqref="B7:R7"/>
    </sheetView>
  </sheetViews>
  <sheetFormatPr defaultRowHeight="14.6" x14ac:dyDescent="0.4"/>
  <cols>
    <col min="1" max="1" width="3.07421875" customWidth="1"/>
    <col min="2" max="2" width="4.3046875" customWidth="1"/>
    <col min="3" max="3" width="10.69140625" customWidth="1"/>
    <col min="4" max="4" width="11.3046875" customWidth="1"/>
    <col min="5" max="5" width="11.84375" customWidth="1"/>
    <col min="6" max="6" width="23.69140625" customWidth="1"/>
    <col min="7" max="7" width="9.4609375" customWidth="1"/>
    <col min="8" max="9" width="9.07421875" customWidth="1"/>
    <col min="10" max="12" width="10.84375" customWidth="1"/>
    <col min="13" max="13" width="10.69140625" customWidth="1"/>
    <col min="14" max="14" width="11.53515625" customWidth="1"/>
    <col min="15" max="17" width="8.4609375" customWidth="1"/>
    <col min="18" max="18" width="6.84375" customWidth="1"/>
    <col min="19" max="19" width="1.4609375" customWidth="1"/>
    <col min="20" max="20" width="6.4609375" customWidth="1"/>
    <col min="21" max="21" width="15" customWidth="1"/>
    <col min="22" max="22" width="7.15234375" customWidth="1"/>
    <col min="23" max="23" width="17.69140625" style="7" customWidth="1"/>
    <col min="24" max="24" width="27.69140625" style="7" customWidth="1"/>
    <col min="25" max="25" width="10.61328125" style="7" customWidth="1"/>
    <col min="26" max="26" width="10.61328125" customWidth="1"/>
    <col min="27" max="27" width="6.3828125" customWidth="1"/>
  </cols>
  <sheetData>
    <row r="1" spans="2:33" ht="23.15" customHeight="1" x14ac:dyDescent="0.65">
      <c r="B1" s="34" t="s">
        <v>0</v>
      </c>
      <c r="C1" s="35"/>
      <c r="D1" s="35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36" t="s">
        <v>45</v>
      </c>
      <c r="S1" s="1"/>
      <c r="T1" s="2"/>
    </row>
    <row r="2" spans="2:33" ht="12.45" customHeight="1" thickBot="1" x14ac:dyDescent="0.7">
      <c r="B2" s="69" t="s">
        <v>87</v>
      </c>
      <c r="H2" s="3"/>
      <c r="R2" s="1"/>
      <c r="S2" s="1"/>
      <c r="T2" s="81" t="s">
        <v>59</v>
      </c>
      <c r="U2" s="82" t="s">
        <v>64</v>
      </c>
    </row>
    <row r="3" spans="2:33" ht="15.9" x14ac:dyDescent="0.45">
      <c r="B3" s="226" t="s">
        <v>47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8"/>
      <c r="S3" s="4"/>
      <c r="T3" s="214" t="s">
        <v>77</v>
      </c>
      <c r="U3" s="215"/>
      <c r="V3" s="215"/>
      <c r="W3" s="215"/>
      <c r="X3" s="215"/>
      <c r="Y3" s="215"/>
      <c r="Z3" s="216"/>
    </row>
    <row r="4" spans="2:33" ht="12" customHeight="1" thickBot="1" x14ac:dyDescent="0.45">
      <c r="B4" s="229" t="s">
        <v>1</v>
      </c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1"/>
      <c r="S4" s="4"/>
      <c r="T4" s="217" t="s">
        <v>1</v>
      </c>
      <c r="U4" s="218"/>
      <c r="V4" s="218"/>
      <c r="W4" s="218"/>
      <c r="X4" s="218"/>
      <c r="Y4" s="218"/>
      <c r="Z4" s="219"/>
      <c r="AA4" s="5"/>
      <c r="AB4" s="5"/>
      <c r="AC4" s="5"/>
      <c r="AD4" s="5"/>
      <c r="AE4" s="5"/>
      <c r="AF4" s="5"/>
    </row>
    <row r="5" spans="2:33" s="7" customFormat="1" ht="3.65" customHeight="1" x14ac:dyDescent="0.4"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5"/>
      <c r="T5" s="66"/>
      <c r="U5" s="67"/>
      <c r="V5" s="67"/>
      <c r="W5" s="67"/>
      <c r="X5" s="67"/>
      <c r="Y5" s="67"/>
      <c r="Z5" s="67"/>
      <c r="AA5" s="6"/>
      <c r="AB5" s="6"/>
      <c r="AC5" s="6"/>
      <c r="AD5" s="6"/>
      <c r="AE5" s="6"/>
      <c r="AF5" s="6"/>
    </row>
    <row r="6" spans="2:33" ht="11.25" customHeight="1" thickBot="1" x14ac:dyDescent="0.45">
      <c r="B6" s="237" t="s">
        <v>65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4"/>
      <c r="T6" s="57"/>
      <c r="U6" s="78" t="s">
        <v>6</v>
      </c>
      <c r="V6" s="239" t="str">
        <f>J9</f>
        <v>Name</v>
      </c>
      <c r="W6" s="240"/>
      <c r="X6" s="39"/>
      <c r="Y6" s="39"/>
      <c r="Z6" s="58" t="s">
        <v>7</v>
      </c>
      <c r="AA6" s="8"/>
      <c r="AB6" s="8"/>
      <c r="AC6" s="8"/>
      <c r="AD6" s="8"/>
      <c r="AF6" s="7"/>
      <c r="AG6" s="7"/>
    </row>
    <row r="7" spans="2:33" ht="11.25" customHeight="1" thickBot="1" x14ac:dyDescent="0.45">
      <c r="B7" s="237" t="s">
        <v>4</v>
      </c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4"/>
      <c r="T7" s="57"/>
      <c r="U7" s="79" t="s">
        <v>8</v>
      </c>
      <c r="V7" s="241" t="str">
        <f>J10</f>
        <v>Email</v>
      </c>
      <c r="W7" s="242"/>
      <c r="X7" s="40"/>
      <c r="Y7" s="179" t="str">
        <f>J11</f>
        <v>Month, 2020</v>
      </c>
      <c r="Z7" s="180"/>
      <c r="AA7" s="8"/>
      <c r="AB7" s="39"/>
      <c r="AC7" s="8"/>
      <c r="AD7" s="8"/>
      <c r="AF7" s="6"/>
      <c r="AG7" s="7"/>
    </row>
    <row r="8" spans="2:33" s="7" customFormat="1" ht="3.65" customHeight="1" thickBot="1" x14ac:dyDescent="0.45"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39"/>
      <c r="T8" s="57"/>
      <c r="U8" s="61"/>
      <c r="V8" s="59"/>
      <c r="W8" s="59"/>
      <c r="X8" s="62"/>
      <c r="Y8" s="62"/>
      <c r="Z8" s="60"/>
      <c r="AA8" s="39"/>
      <c r="AB8" s="39"/>
      <c r="AC8" s="39"/>
      <c r="AD8" s="39"/>
      <c r="AF8" s="6"/>
    </row>
    <row r="9" spans="2:33" ht="14.25" customHeight="1" thickTop="1" thickBot="1" x14ac:dyDescent="0.45">
      <c r="B9" s="232" t="s">
        <v>2</v>
      </c>
      <c r="C9" s="233"/>
      <c r="D9" s="234" t="s">
        <v>48</v>
      </c>
      <c r="E9" s="235"/>
      <c r="F9" s="235"/>
      <c r="G9" s="10"/>
      <c r="H9" s="232" t="s">
        <v>6</v>
      </c>
      <c r="I9" s="236"/>
      <c r="J9" s="223" t="s">
        <v>78</v>
      </c>
      <c r="K9" s="224"/>
      <c r="L9" s="224"/>
      <c r="M9" s="224"/>
      <c r="N9" s="10"/>
      <c r="O9" s="199" t="s">
        <v>60</v>
      </c>
      <c r="P9" s="200"/>
      <c r="Q9" s="11"/>
      <c r="R9" s="12"/>
      <c r="S9" s="12"/>
      <c r="T9" s="80"/>
      <c r="U9" s="187" t="s">
        <v>69</v>
      </c>
      <c r="V9" s="188"/>
      <c r="W9" s="188"/>
      <c r="X9" s="189"/>
      <c r="Y9" s="177" t="s">
        <v>52</v>
      </c>
      <c r="Z9" s="178"/>
      <c r="AA9" s="124" t="s">
        <v>70</v>
      </c>
      <c r="AB9" s="39"/>
      <c r="AF9" s="7"/>
      <c r="AG9" s="7"/>
    </row>
    <row r="10" spans="2:33" ht="14.25" customHeight="1" thickTop="1" thickBot="1" x14ac:dyDescent="0.45">
      <c r="B10" s="181" t="s">
        <v>3</v>
      </c>
      <c r="C10" s="182"/>
      <c r="D10" s="183" t="s">
        <v>49</v>
      </c>
      <c r="E10" s="184"/>
      <c r="F10" s="184"/>
      <c r="G10" s="10"/>
      <c r="H10" s="181" t="s">
        <v>8</v>
      </c>
      <c r="I10" s="225"/>
      <c r="J10" s="223" t="s">
        <v>51</v>
      </c>
      <c r="K10" s="224"/>
      <c r="L10" s="224"/>
      <c r="M10" s="224"/>
      <c r="N10" s="13"/>
      <c r="O10" s="201" t="s">
        <v>61</v>
      </c>
      <c r="P10" s="202"/>
      <c r="Q10" s="202"/>
      <c r="R10" s="203"/>
      <c r="S10" s="12"/>
      <c r="T10" s="80"/>
      <c r="U10" s="190" t="s">
        <v>71</v>
      </c>
      <c r="V10" s="191"/>
      <c r="W10" s="191"/>
      <c r="X10" s="192"/>
      <c r="Y10" s="177" t="s">
        <v>33</v>
      </c>
      <c r="Z10" s="178"/>
      <c r="AA10" s="124" t="s">
        <v>70</v>
      </c>
    </row>
    <row r="11" spans="2:33" ht="14.25" customHeight="1" thickBot="1" x14ac:dyDescent="0.45">
      <c r="B11" s="181" t="s">
        <v>5</v>
      </c>
      <c r="C11" s="182"/>
      <c r="D11" s="183" t="s">
        <v>50</v>
      </c>
      <c r="E11" s="184"/>
      <c r="F11" s="184"/>
      <c r="G11" s="10"/>
      <c r="H11" s="181" t="s">
        <v>7</v>
      </c>
      <c r="I11" s="222"/>
      <c r="J11" s="193" t="s">
        <v>76</v>
      </c>
      <c r="K11" s="194"/>
      <c r="L11" s="194"/>
      <c r="M11" s="194"/>
      <c r="N11" s="14"/>
      <c r="O11" s="15"/>
      <c r="P11" s="16"/>
      <c r="Q11" s="16"/>
      <c r="R11" s="12"/>
      <c r="S11" s="12"/>
      <c r="T11" s="220" t="s">
        <v>57</v>
      </c>
      <c r="U11" s="220"/>
      <c r="V11" s="220"/>
      <c r="W11" s="220"/>
      <c r="X11" s="220"/>
      <c r="Y11" s="220"/>
      <c r="Z11" s="220"/>
    </row>
    <row r="12" spans="2:33" ht="4.2" customHeight="1" thickBot="1" x14ac:dyDescent="0.45">
      <c r="B12" s="12"/>
      <c r="C12" s="12"/>
      <c r="D12" s="12"/>
      <c r="E12" s="12"/>
      <c r="F12" s="12"/>
      <c r="G12" s="12"/>
      <c r="H12" s="10"/>
      <c r="I12" s="10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221"/>
      <c r="U12" s="221"/>
      <c r="V12" s="221"/>
      <c r="W12" s="221"/>
      <c r="X12" s="221"/>
      <c r="Y12" s="221"/>
      <c r="Z12" s="221"/>
    </row>
    <row r="13" spans="2:33" ht="39" customHeight="1" thickTop="1" thickBot="1" x14ac:dyDescent="0.45">
      <c r="B13" s="17" t="s">
        <v>9</v>
      </c>
      <c r="C13" s="18" t="s">
        <v>10</v>
      </c>
      <c r="D13" s="19" t="s">
        <v>11</v>
      </c>
      <c r="E13" s="19" t="s">
        <v>66</v>
      </c>
      <c r="F13" s="19" t="s">
        <v>12</v>
      </c>
      <c r="G13" s="20" t="s">
        <v>13</v>
      </c>
      <c r="H13" s="19" t="s">
        <v>14</v>
      </c>
      <c r="I13" s="19" t="s">
        <v>72</v>
      </c>
      <c r="J13" s="19" t="s">
        <v>39</v>
      </c>
      <c r="K13" s="19" t="s">
        <v>38</v>
      </c>
      <c r="L13" s="21" t="s">
        <v>40</v>
      </c>
      <c r="M13" s="22" t="s">
        <v>46</v>
      </c>
      <c r="N13" s="23" t="s">
        <v>15</v>
      </c>
      <c r="O13" s="19" t="s">
        <v>37</v>
      </c>
      <c r="P13" s="19" t="s">
        <v>16</v>
      </c>
      <c r="Q13" s="19" t="s">
        <v>17</v>
      </c>
      <c r="R13" s="24" t="s">
        <v>18</v>
      </c>
      <c r="S13" s="25"/>
      <c r="T13" s="163" t="s">
        <v>54</v>
      </c>
      <c r="U13" s="37" t="s">
        <v>82</v>
      </c>
      <c r="V13" s="204" t="s">
        <v>19</v>
      </c>
      <c r="W13" s="205"/>
      <c r="X13" s="160" t="s">
        <v>20</v>
      </c>
      <c r="Y13" s="161" t="s">
        <v>83</v>
      </c>
      <c r="Z13" s="162" t="s">
        <v>21</v>
      </c>
    </row>
    <row r="14" spans="2:33" s="7" customFormat="1" ht="12.65" customHeight="1" thickBot="1" x14ac:dyDescent="0.45">
      <c r="B14" s="119"/>
      <c r="C14" s="110" t="s">
        <v>22</v>
      </c>
      <c r="D14" s="111" t="s">
        <v>23</v>
      </c>
      <c r="E14" s="112" t="s">
        <v>24</v>
      </c>
      <c r="F14" s="112" t="s">
        <v>25</v>
      </c>
      <c r="G14" s="112" t="s">
        <v>26</v>
      </c>
      <c r="H14" s="111" t="s">
        <v>27</v>
      </c>
      <c r="I14" s="111" t="s">
        <v>42</v>
      </c>
      <c r="J14" s="113">
        <v>2000</v>
      </c>
      <c r="K14" s="113">
        <v>500</v>
      </c>
      <c r="L14" s="114">
        <f t="shared" ref="L14" si="0">SUM(J14:K14)</f>
        <v>2500</v>
      </c>
      <c r="M14" s="115">
        <f>N14/L14</f>
        <v>0.12</v>
      </c>
      <c r="N14" s="116">
        <v>300</v>
      </c>
      <c r="O14" s="117">
        <v>37806</v>
      </c>
      <c r="P14" s="117">
        <v>37848</v>
      </c>
      <c r="Q14" s="117">
        <v>37848</v>
      </c>
      <c r="R14" s="118">
        <v>1</v>
      </c>
      <c r="S14" s="25"/>
      <c r="T14" s="98" t="s">
        <v>59</v>
      </c>
      <c r="U14" s="106" t="str">
        <f>IF(Y9="Yes",Y10,"")</f>
        <v/>
      </c>
      <c r="V14" s="206" t="str">
        <f>IF(Y9="Yes",D9,"")</f>
        <v/>
      </c>
      <c r="W14" s="207"/>
      <c r="X14" s="99" t="str">
        <f>IF(Y9="Yes",O10,"")</f>
        <v/>
      </c>
      <c r="Y14" s="136"/>
      <c r="Z14" s="100" t="str">
        <f>IF(Y9="Yes",L40,"")</f>
        <v/>
      </c>
    </row>
    <row r="15" spans="2:33" ht="12" customHeight="1" x14ac:dyDescent="0.4">
      <c r="B15" s="26">
        <v>1</v>
      </c>
      <c r="C15" s="43"/>
      <c r="D15" s="44"/>
      <c r="E15" s="89"/>
      <c r="F15" s="89"/>
      <c r="G15" s="89"/>
      <c r="H15" s="44"/>
      <c r="I15" s="46"/>
      <c r="J15" s="45"/>
      <c r="K15" s="45">
        <v>10000</v>
      </c>
      <c r="L15" s="27">
        <f t="shared" ref="L15:L23" si="1">J15+K15</f>
        <v>10000</v>
      </c>
      <c r="M15" s="121" t="str">
        <f t="shared" ref="M15:M19" si="2">IF(N15&gt;0,N15/L15,"")</f>
        <v/>
      </c>
      <c r="N15" s="120"/>
      <c r="O15" s="55"/>
      <c r="P15" s="55"/>
      <c r="Q15" s="55"/>
      <c r="R15" s="108"/>
      <c r="S15" s="28"/>
      <c r="T15" s="49">
        <v>1</v>
      </c>
      <c r="U15" s="95" t="s">
        <v>29</v>
      </c>
      <c r="V15" s="243" t="s">
        <v>19</v>
      </c>
      <c r="W15" s="244"/>
      <c r="X15" s="96" t="s">
        <v>81</v>
      </c>
      <c r="Y15" s="159" t="s">
        <v>84</v>
      </c>
      <c r="Z15" s="97">
        <v>100</v>
      </c>
    </row>
    <row r="16" spans="2:33" ht="12" customHeight="1" x14ac:dyDescent="0.4">
      <c r="B16" s="26">
        <v>2</v>
      </c>
      <c r="C16" s="43"/>
      <c r="D16" s="44"/>
      <c r="E16" s="89"/>
      <c r="F16" s="89"/>
      <c r="G16" s="89"/>
      <c r="H16" s="44"/>
      <c r="I16" s="46"/>
      <c r="J16" s="45"/>
      <c r="K16" s="45"/>
      <c r="L16" s="27">
        <f t="shared" si="1"/>
        <v>0</v>
      </c>
      <c r="M16" s="121" t="str">
        <f t="shared" si="2"/>
        <v/>
      </c>
      <c r="N16" s="120"/>
      <c r="O16" s="55"/>
      <c r="P16" s="55"/>
      <c r="Q16" s="55"/>
      <c r="R16" s="108"/>
      <c r="S16" s="28"/>
      <c r="T16" s="50">
        <v>2</v>
      </c>
      <c r="U16" s="68" t="s">
        <v>30</v>
      </c>
      <c r="V16" s="208"/>
      <c r="W16" s="209"/>
      <c r="X16" s="52"/>
      <c r="Y16" s="159" t="s">
        <v>85</v>
      </c>
      <c r="Z16" s="54">
        <v>200</v>
      </c>
    </row>
    <row r="17" spans="2:26" ht="12" customHeight="1" x14ac:dyDescent="0.4">
      <c r="B17" s="26">
        <v>3</v>
      </c>
      <c r="C17" s="43"/>
      <c r="D17" s="44"/>
      <c r="E17" s="89"/>
      <c r="F17" s="89"/>
      <c r="G17" s="89"/>
      <c r="H17" s="44"/>
      <c r="I17" s="46"/>
      <c r="J17" s="45"/>
      <c r="K17" s="45"/>
      <c r="L17" s="27">
        <f t="shared" si="1"/>
        <v>0</v>
      </c>
      <c r="M17" s="121" t="str">
        <f t="shared" si="2"/>
        <v/>
      </c>
      <c r="N17" s="120"/>
      <c r="O17" s="55"/>
      <c r="P17" s="55"/>
      <c r="Q17" s="55"/>
      <c r="R17" s="108"/>
      <c r="S17" s="28"/>
      <c r="T17" s="50">
        <v>2</v>
      </c>
      <c r="U17" s="51" t="s">
        <v>31</v>
      </c>
      <c r="V17" s="208"/>
      <c r="W17" s="209"/>
      <c r="X17" s="53"/>
      <c r="Y17" s="159"/>
      <c r="Z17" s="54">
        <v>300</v>
      </c>
    </row>
    <row r="18" spans="2:26" ht="12" customHeight="1" x14ac:dyDescent="0.4">
      <c r="B18" s="26">
        <v>4</v>
      </c>
      <c r="C18" s="43"/>
      <c r="D18" s="44"/>
      <c r="E18" s="89"/>
      <c r="F18" s="89"/>
      <c r="G18" s="89"/>
      <c r="H18" s="44"/>
      <c r="I18" s="46"/>
      <c r="J18" s="45"/>
      <c r="K18" s="45"/>
      <c r="L18" s="27">
        <f t="shared" si="1"/>
        <v>0</v>
      </c>
      <c r="M18" s="121" t="str">
        <f t="shared" si="2"/>
        <v/>
      </c>
      <c r="N18" s="120"/>
      <c r="O18" s="55"/>
      <c r="P18" s="55"/>
      <c r="Q18" s="55"/>
      <c r="R18" s="108"/>
      <c r="S18" s="28"/>
      <c r="T18" s="50">
        <v>3</v>
      </c>
      <c r="U18" s="51" t="s">
        <v>31</v>
      </c>
      <c r="V18" s="208"/>
      <c r="W18" s="209"/>
      <c r="X18" s="53"/>
      <c r="Y18" s="159"/>
      <c r="Z18" s="54">
        <v>400</v>
      </c>
    </row>
    <row r="19" spans="2:26" ht="12" customHeight="1" x14ac:dyDescent="0.4">
      <c r="B19" s="26">
        <v>5</v>
      </c>
      <c r="C19" s="43"/>
      <c r="D19" s="44"/>
      <c r="E19" s="89"/>
      <c r="F19" s="89"/>
      <c r="G19" s="89"/>
      <c r="H19" s="44"/>
      <c r="I19" s="46"/>
      <c r="J19" s="45"/>
      <c r="K19" s="45"/>
      <c r="L19" s="27">
        <f t="shared" si="1"/>
        <v>0</v>
      </c>
      <c r="M19" s="121" t="str">
        <f t="shared" si="2"/>
        <v/>
      </c>
      <c r="N19" s="120"/>
      <c r="O19" s="55"/>
      <c r="P19" s="55"/>
      <c r="Q19" s="55"/>
      <c r="R19" s="108"/>
      <c r="S19" s="28"/>
      <c r="T19" s="50"/>
      <c r="U19" s="51"/>
      <c r="V19" s="208"/>
      <c r="W19" s="209"/>
      <c r="X19" s="53"/>
      <c r="Y19" s="159"/>
      <c r="Z19" s="54"/>
    </row>
    <row r="20" spans="2:26" ht="12" customHeight="1" x14ac:dyDescent="0.4">
      <c r="B20" s="26">
        <v>6</v>
      </c>
      <c r="C20" s="43"/>
      <c r="D20" s="44"/>
      <c r="E20" s="89"/>
      <c r="F20" s="89"/>
      <c r="G20" s="89"/>
      <c r="H20" s="44"/>
      <c r="I20" s="46"/>
      <c r="J20" s="45"/>
      <c r="K20" s="45"/>
      <c r="L20" s="27">
        <f t="shared" si="1"/>
        <v>0</v>
      </c>
      <c r="M20" s="121" t="str">
        <f t="shared" ref="M20:M39" si="3">IF(N20&gt;0,N20/L20,"")</f>
        <v/>
      </c>
      <c r="N20" s="120"/>
      <c r="O20" s="55"/>
      <c r="P20" s="55"/>
      <c r="Q20" s="55"/>
      <c r="R20" s="108"/>
      <c r="S20" s="28"/>
      <c r="T20" s="50"/>
      <c r="U20" s="51"/>
      <c r="V20" s="208"/>
      <c r="W20" s="209"/>
      <c r="X20" s="53"/>
      <c r="Y20" s="159"/>
      <c r="Z20" s="54"/>
    </row>
    <row r="21" spans="2:26" ht="12" customHeight="1" x14ac:dyDescent="0.4">
      <c r="B21" s="26">
        <v>7</v>
      </c>
      <c r="C21" s="43"/>
      <c r="D21" s="44"/>
      <c r="E21" s="89"/>
      <c r="F21" s="89"/>
      <c r="G21" s="89"/>
      <c r="H21" s="44"/>
      <c r="I21" s="46"/>
      <c r="J21" s="45"/>
      <c r="K21" s="45"/>
      <c r="L21" s="27">
        <f t="shared" si="1"/>
        <v>0</v>
      </c>
      <c r="M21" s="121" t="str">
        <f t="shared" si="3"/>
        <v/>
      </c>
      <c r="N21" s="120"/>
      <c r="O21" s="55"/>
      <c r="P21" s="55"/>
      <c r="Q21" s="55"/>
      <c r="R21" s="108"/>
      <c r="S21" s="28"/>
      <c r="T21" s="50"/>
      <c r="U21" s="51"/>
      <c r="V21" s="208"/>
      <c r="W21" s="209"/>
      <c r="X21" s="53"/>
      <c r="Y21" s="159"/>
      <c r="Z21" s="54"/>
    </row>
    <row r="22" spans="2:26" ht="12" customHeight="1" x14ac:dyDescent="0.4">
      <c r="B22" s="26">
        <v>8</v>
      </c>
      <c r="C22" s="43"/>
      <c r="D22" s="44"/>
      <c r="E22" s="89"/>
      <c r="F22" s="89"/>
      <c r="G22" s="89"/>
      <c r="H22" s="44"/>
      <c r="I22" s="46"/>
      <c r="J22" s="45"/>
      <c r="K22" s="45"/>
      <c r="L22" s="27">
        <f t="shared" si="1"/>
        <v>0</v>
      </c>
      <c r="M22" s="121" t="str">
        <f t="shared" si="3"/>
        <v/>
      </c>
      <c r="N22" s="120"/>
      <c r="O22" s="55"/>
      <c r="P22" s="55"/>
      <c r="Q22" s="55"/>
      <c r="R22" s="108"/>
      <c r="S22" s="28"/>
      <c r="T22" s="50"/>
      <c r="U22" s="51"/>
      <c r="V22" s="208"/>
      <c r="W22" s="209"/>
      <c r="X22" s="53"/>
      <c r="Y22" s="159"/>
      <c r="Z22" s="54"/>
    </row>
    <row r="23" spans="2:26" ht="12" customHeight="1" x14ac:dyDescent="0.4">
      <c r="B23" s="26">
        <v>9</v>
      </c>
      <c r="C23" s="43"/>
      <c r="D23" s="44"/>
      <c r="E23" s="89"/>
      <c r="F23" s="89"/>
      <c r="G23" s="89"/>
      <c r="H23" s="44"/>
      <c r="I23" s="46"/>
      <c r="J23" s="45"/>
      <c r="K23" s="45"/>
      <c r="L23" s="27">
        <f t="shared" si="1"/>
        <v>0</v>
      </c>
      <c r="M23" s="121" t="str">
        <f t="shared" si="3"/>
        <v/>
      </c>
      <c r="N23" s="120"/>
      <c r="O23" s="55"/>
      <c r="P23" s="55"/>
      <c r="Q23" s="55"/>
      <c r="R23" s="108"/>
      <c r="S23" s="28"/>
      <c r="T23" s="50"/>
      <c r="U23" s="51"/>
      <c r="V23" s="208"/>
      <c r="W23" s="209"/>
      <c r="X23" s="53"/>
      <c r="Y23" s="159"/>
      <c r="Z23" s="54"/>
    </row>
    <row r="24" spans="2:26" ht="12" customHeight="1" x14ac:dyDescent="0.4">
      <c r="B24" s="26">
        <v>10</v>
      </c>
      <c r="C24" s="43"/>
      <c r="D24" s="44"/>
      <c r="E24" s="89"/>
      <c r="F24" s="89"/>
      <c r="G24" s="89"/>
      <c r="H24" s="44"/>
      <c r="I24" s="46"/>
      <c r="J24" s="45"/>
      <c r="K24" s="45"/>
      <c r="L24" s="27">
        <f t="shared" ref="L24:L39" si="4">J24+K24</f>
        <v>0</v>
      </c>
      <c r="M24" s="121" t="str">
        <f t="shared" si="3"/>
        <v/>
      </c>
      <c r="N24" s="120"/>
      <c r="O24" s="55"/>
      <c r="P24" s="55"/>
      <c r="Q24" s="55"/>
      <c r="R24" s="108"/>
      <c r="S24" s="28"/>
      <c r="T24" s="50"/>
      <c r="U24" s="51"/>
      <c r="V24" s="208"/>
      <c r="W24" s="209"/>
      <c r="X24" s="53"/>
      <c r="Y24" s="159"/>
      <c r="Z24" s="54"/>
    </row>
    <row r="25" spans="2:26" ht="12" customHeight="1" x14ac:dyDescent="0.4">
      <c r="B25" s="26">
        <v>11</v>
      </c>
      <c r="C25" s="43"/>
      <c r="D25" s="44"/>
      <c r="E25" s="89"/>
      <c r="F25" s="89"/>
      <c r="G25" s="89"/>
      <c r="H25" s="44"/>
      <c r="I25" s="46"/>
      <c r="J25" s="45"/>
      <c r="K25" s="45"/>
      <c r="L25" s="27">
        <f t="shared" si="4"/>
        <v>0</v>
      </c>
      <c r="M25" s="121" t="str">
        <f t="shared" si="3"/>
        <v/>
      </c>
      <c r="N25" s="120"/>
      <c r="O25" s="55"/>
      <c r="P25" s="55"/>
      <c r="Q25" s="55"/>
      <c r="R25" s="108"/>
      <c r="S25" s="28"/>
      <c r="T25" s="50"/>
      <c r="U25" s="51"/>
      <c r="V25" s="208"/>
      <c r="W25" s="209"/>
      <c r="X25" s="53"/>
      <c r="Y25" s="159"/>
      <c r="Z25" s="54"/>
    </row>
    <row r="26" spans="2:26" ht="12" customHeight="1" x14ac:dyDescent="0.4">
      <c r="B26" s="26">
        <v>12</v>
      </c>
      <c r="C26" s="43"/>
      <c r="D26" s="44"/>
      <c r="E26" s="89"/>
      <c r="F26" s="89"/>
      <c r="G26" s="89"/>
      <c r="H26" s="44"/>
      <c r="I26" s="46"/>
      <c r="J26" s="45"/>
      <c r="K26" s="45"/>
      <c r="L26" s="27"/>
      <c r="M26" s="121" t="str">
        <f t="shared" si="3"/>
        <v/>
      </c>
      <c r="N26" s="120"/>
      <c r="O26" s="55"/>
      <c r="P26" s="55"/>
      <c r="Q26" s="55"/>
      <c r="R26" s="108"/>
      <c r="S26" s="28"/>
      <c r="T26" s="50"/>
      <c r="U26" s="51"/>
      <c r="V26" s="208"/>
      <c r="W26" s="209"/>
      <c r="X26" s="53"/>
      <c r="Y26" s="159"/>
      <c r="Z26" s="54"/>
    </row>
    <row r="27" spans="2:26" ht="12" customHeight="1" x14ac:dyDescent="0.4">
      <c r="B27" s="26">
        <v>13</v>
      </c>
      <c r="C27" s="43"/>
      <c r="D27" s="44"/>
      <c r="E27" s="89"/>
      <c r="F27" s="89"/>
      <c r="G27" s="89"/>
      <c r="H27" s="44"/>
      <c r="I27" s="46"/>
      <c r="J27" s="45"/>
      <c r="K27" s="45"/>
      <c r="L27" s="27">
        <f t="shared" si="4"/>
        <v>0</v>
      </c>
      <c r="M27" s="121" t="str">
        <f t="shared" si="3"/>
        <v/>
      </c>
      <c r="N27" s="120"/>
      <c r="O27" s="55"/>
      <c r="P27" s="55"/>
      <c r="Q27" s="55"/>
      <c r="R27" s="108"/>
      <c r="S27" s="28"/>
      <c r="T27" s="50"/>
      <c r="U27" s="51"/>
      <c r="V27" s="208"/>
      <c r="W27" s="209"/>
      <c r="X27" s="53"/>
      <c r="Y27" s="159"/>
      <c r="Z27" s="54"/>
    </row>
    <row r="28" spans="2:26" ht="12" customHeight="1" x14ac:dyDescent="0.4">
      <c r="B28" s="26">
        <v>14</v>
      </c>
      <c r="C28" s="43"/>
      <c r="D28" s="44"/>
      <c r="E28" s="89"/>
      <c r="F28" s="89"/>
      <c r="G28" s="89"/>
      <c r="H28" s="44"/>
      <c r="I28" s="46"/>
      <c r="J28" s="45"/>
      <c r="K28" s="45"/>
      <c r="L28" s="27">
        <f t="shared" si="4"/>
        <v>0</v>
      </c>
      <c r="M28" s="121" t="str">
        <f t="shared" si="3"/>
        <v/>
      </c>
      <c r="N28" s="120"/>
      <c r="O28" s="55"/>
      <c r="P28" s="55"/>
      <c r="Q28" s="55"/>
      <c r="R28" s="108"/>
      <c r="S28" s="28"/>
      <c r="T28" s="50"/>
      <c r="U28" s="51"/>
      <c r="V28" s="208"/>
      <c r="W28" s="209"/>
      <c r="X28" s="53"/>
      <c r="Y28" s="159"/>
      <c r="Z28" s="54"/>
    </row>
    <row r="29" spans="2:26" ht="12" customHeight="1" x14ac:dyDescent="0.4">
      <c r="B29" s="26">
        <v>15</v>
      </c>
      <c r="C29" s="43"/>
      <c r="D29" s="44"/>
      <c r="E29" s="89"/>
      <c r="F29" s="89"/>
      <c r="G29" s="89"/>
      <c r="H29" s="44"/>
      <c r="I29" s="46"/>
      <c r="J29" s="45"/>
      <c r="K29" s="45"/>
      <c r="L29" s="27">
        <f t="shared" si="4"/>
        <v>0</v>
      </c>
      <c r="M29" s="121" t="str">
        <f t="shared" si="3"/>
        <v/>
      </c>
      <c r="N29" s="120"/>
      <c r="O29" s="55"/>
      <c r="P29" s="55"/>
      <c r="Q29" s="55"/>
      <c r="R29" s="108"/>
      <c r="S29" s="28"/>
      <c r="T29" s="50"/>
      <c r="U29" s="51"/>
      <c r="V29" s="208"/>
      <c r="W29" s="209"/>
      <c r="X29" s="53"/>
      <c r="Y29" s="159"/>
      <c r="Z29" s="54"/>
    </row>
    <row r="30" spans="2:26" ht="12" customHeight="1" x14ac:dyDescent="0.4">
      <c r="B30" s="26">
        <v>16</v>
      </c>
      <c r="C30" s="43"/>
      <c r="D30" s="44"/>
      <c r="E30" s="89"/>
      <c r="F30" s="89"/>
      <c r="G30" s="89"/>
      <c r="H30" s="44"/>
      <c r="I30" s="46"/>
      <c r="J30" s="45"/>
      <c r="K30" s="45"/>
      <c r="L30" s="27">
        <f t="shared" si="4"/>
        <v>0</v>
      </c>
      <c r="M30" s="121" t="str">
        <f t="shared" si="3"/>
        <v/>
      </c>
      <c r="N30" s="120"/>
      <c r="O30" s="55"/>
      <c r="P30" s="55"/>
      <c r="Q30" s="55"/>
      <c r="R30" s="108"/>
      <c r="S30" s="28"/>
      <c r="T30" s="50"/>
      <c r="U30" s="51"/>
      <c r="V30" s="208"/>
      <c r="W30" s="209"/>
      <c r="X30" s="53"/>
      <c r="Y30" s="159"/>
      <c r="Z30" s="54"/>
    </row>
    <row r="31" spans="2:26" ht="12" customHeight="1" x14ac:dyDescent="0.4">
      <c r="B31" s="26">
        <v>17</v>
      </c>
      <c r="C31" s="43"/>
      <c r="D31" s="44"/>
      <c r="E31" s="89"/>
      <c r="F31" s="89"/>
      <c r="G31" s="89"/>
      <c r="H31" s="44"/>
      <c r="I31" s="46"/>
      <c r="J31" s="45"/>
      <c r="K31" s="45"/>
      <c r="L31" s="27">
        <f t="shared" si="4"/>
        <v>0</v>
      </c>
      <c r="M31" s="121" t="str">
        <f t="shared" si="3"/>
        <v/>
      </c>
      <c r="N31" s="120"/>
      <c r="O31" s="55"/>
      <c r="P31" s="55"/>
      <c r="Q31" s="55"/>
      <c r="R31" s="108"/>
      <c r="S31" s="28"/>
      <c r="T31" s="50"/>
      <c r="U31" s="51"/>
      <c r="V31" s="208"/>
      <c r="W31" s="209"/>
      <c r="X31" s="53"/>
      <c r="Y31" s="159"/>
      <c r="Z31" s="54"/>
    </row>
    <row r="32" spans="2:26" ht="12" customHeight="1" x14ac:dyDescent="0.4">
      <c r="B32" s="26">
        <v>18</v>
      </c>
      <c r="C32" s="43"/>
      <c r="D32" s="44"/>
      <c r="E32" s="89"/>
      <c r="F32" s="89"/>
      <c r="G32" s="89"/>
      <c r="H32" s="44"/>
      <c r="I32" s="46"/>
      <c r="J32" s="45"/>
      <c r="K32" s="45"/>
      <c r="L32" s="27">
        <f t="shared" si="4"/>
        <v>0</v>
      </c>
      <c r="M32" s="121" t="str">
        <f t="shared" si="3"/>
        <v/>
      </c>
      <c r="N32" s="120"/>
      <c r="O32" s="55"/>
      <c r="P32" s="55"/>
      <c r="Q32" s="55"/>
      <c r="R32" s="108"/>
      <c r="S32" s="28"/>
      <c r="T32" s="50"/>
      <c r="U32" s="51"/>
      <c r="V32" s="208"/>
      <c r="W32" s="209"/>
      <c r="X32" s="53"/>
      <c r="Y32" s="159"/>
      <c r="Z32" s="54"/>
    </row>
    <row r="33" spans="2:26" ht="12" customHeight="1" x14ac:dyDescent="0.4">
      <c r="B33" s="26">
        <v>19</v>
      </c>
      <c r="C33" s="43"/>
      <c r="D33" s="44"/>
      <c r="E33" s="89"/>
      <c r="F33" s="89"/>
      <c r="G33" s="89"/>
      <c r="H33" s="44"/>
      <c r="I33" s="46"/>
      <c r="J33" s="45"/>
      <c r="K33" s="45"/>
      <c r="L33" s="27">
        <f t="shared" si="4"/>
        <v>0</v>
      </c>
      <c r="M33" s="121" t="str">
        <f t="shared" si="3"/>
        <v/>
      </c>
      <c r="N33" s="120"/>
      <c r="O33" s="55"/>
      <c r="P33" s="55"/>
      <c r="Q33" s="55"/>
      <c r="R33" s="108"/>
      <c r="S33" s="28"/>
      <c r="T33" s="50"/>
      <c r="U33" s="51"/>
      <c r="V33" s="208"/>
      <c r="W33" s="209"/>
      <c r="X33" s="53"/>
      <c r="Y33" s="159"/>
      <c r="Z33" s="54"/>
    </row>
    <row r="34" spans="2:26" ht="12" customHeight="1" x14ac:dyDescent="0.4">
      <c r="B34" s="26">
        <v>20</v>
      </c>
      <c r="C34" s="43"/>
      <c r="D34" s="44"/>
      <c r="E34" s="89"/>
      <c r="F34" s="89"/>
      <c r="G34" s="89"/>
      <c r="H34" s="44"/>
      <c r="I34" s="46"/>
      <c r="J34" s="45"/>
      <c r="K34" s="45"/>
      <c r="L34" s="27">
        <f t="shared" si="4"/>
        <v>0</v>
      </c>
      <c r="M34" s="121" t="str">
        <f t="shared" si="3"/>
        <v/>
      </c>
      <c r="N34" s="120"/>
      <c r="O34" s="55"/>
      <c r="P34" s="55"/>
      <c r="Q34" s="55"/>
      <c r="R34" s="108"/>
      <c r="S34" s="28"/>
      <c r="T34" s="50"/>
      <c r="U34" s="51"/>
      <c r="V34" s="208"/>
      <c r="W34" s="209"/>
      <c r="X34" s="53"/>
      <c r="Y34" s="159"/>
      <c r="Z34" s="54"/>
    </row>
    <row r="35" spans="2:26" ht="12" customHeight="1" x14ac:dyDescent="0.4">
      <c r="B35" s="26">
        <v>21</v>
      </c>
      <c r="C35" s="43"/>
      <c r="D35" s="44"/>
      <c r="E35" s="89"/>
      <c r="F35" s="89"/>
      <c r="G35" s="89"/>
      <c r="H35" s="44"/>
      <c r="I35" s="46"/>
      <c r="J35" s="45"/>
      <c r="K35" s="45"/>
      <c r="L35" s="27">
        <f t="shared" si="4"/>
        <v>0</v>
      </c>
      <c r="M35" s="121" t="str">
        <f t="shared" si="3"/>
        <v/>
      </c>
      <c r="N35" s="120"/>
      <c r="O35" s="55"/>
      <c r="P35" s="55"/>
      <c r="Q35" s="55"/>
      <c r="R35" s="108"/>
      <c r="S35" s="28"/>
      <c r="T35" s="50"/>
      <c r="U35" s="51"/>
      <c r="V35" s="208"/>
      <c r="W35" s="209"/>
      <c r="X35" s="53"/>
      <c r="Y35" s="159"/>
      <c r="Z35" s="54"/>
    </row>
    <row r="36" spans="2:26" ht="12" customHeight="1" x14ac:dyDescent="0.4">
      <c r="B36" s="26">
        <v>22</v>
      </c>
      <c r="C36" s="43"/>
      <c r="D36" s="44"/>
      <c r="E36" s="89"/>
      <c r="F36" s="89"/>
      <c r="G36" s="89"/>
      <c r="H36" s="44"/>
      <c r="I36" s="46"/>
      <c r="J36" s="45"/>
      <c r="K36" s="45"/>
      <c r="L36" s="27">
        <f t="shared" si="4"/>
        <v>0</v>
      </c>
      <c r="M36" s="121" t="str">
        <f t="shared" si="3"/>
        <v/>
      </c>
      <c r="N36" s="120"/>
      <c r="O36" s="55"/>
      <c r="P36" s="55"/>
      <c r="Q36" s="55"/>
      <c r="R36" s="108"/>
      <c r="S36" s="28"/>
      <c r="T36" s="50"/>
      <c r="U36" s="51"/>
      <c r="V36" s="208"/>
      <c r="W36" s="209"/>
      <c r="X36" s="53"/>
      <c r="Y36" s="159"/>
      <c r="Z36" s="54"/>
    </row>
    <row r="37" spans="2:26" ht="12" customHeight="1" x14ac:dyDescent="0.4">
      <c r="B37" s="26">
        <v>23</v>
      </c>
      <c r="C37" s="43"/>
      <c r="D37" s="44"/>
      <c r="E37" s="89"/>
      <c r="F37" s="89"/>
      <c r="G37" s="89"/>
      <c r="H37" s="44"/>
      <c r="I37" s="46"/>
      <c r="J37" s="45"/>
      <c r="K37" s="45"/>
      <c r="L37" s="27">
        <f t="shared" si="4"/>
        <v>0</v>
      </c>
      <c r="M37" s="121" t="str">
        <f t="shared" si="3"/>
        <v/>
      </c>
      <c r="N37" s="120"/>
      <c r="O37" s="55"/>
      <c r="P37" s="55"/>
      <c r="Q37" s="55"/>
      <c r="R37" s="108"/>
      <c r="S37" s="28"/>
      <c r="T37" s="50"/>
      <c r="U37" s="51"/>
      <c r="V37" s="208"/>
      <c r="W37" s="209"/>
      <c r="X37" s="53"/>
      <c r="Y37" s="159"/>
      <c r="Z37" s="54"/>
    </row>
    <row r="38" spans="2:26" ht="12" customHeight="1" x14ac:dyDescent="0.4">
      <c r="B38" s="26">
        <v>24</v>
      </c>
      <c r="C38" s="43"/>
      <c r="D38" s="44"/>
      <c r="E38" s="89"/>
      <c r="F38" s="89"/>
      <c r="G38" s="89"/>
      <c r="H38" s="44"/>
      <c r="I38" s="46"/>
      <c r="J38" s="45"/>
      <c r="K38" s="45"/>
      <c r="L38" s="27">
        <f t="shared" si="4"/>
        <v>0</v>
      </c>
      <c r="M38" s="121" t="str">
        <f t="shared" si="3"/>
        <v/>
      </c>
      <c r="N38" s="120"/>
      <c r="O38" s="55"/>
      <c r="P38" s="55"/>
      <c r="Q38" s="55"/>
      <c r="R38" s="108"/>
      <c r="S38" s="28"/>
      <c r="T38" s="50"/>
      <c r="U38" s="51"/>
      <c r="V38" s="208"/>
      <c r="W38" s="209"/>
      <c r="X38" s="53"/>
      <c r="Y38" s="159"/>
      <c r="Z38" s="54"/>
    </row>
    <row r="39" spans="2:26" ht="12" customHeight="1" thickBot="1" x14ac:dyDescent="0.45">
      <c r="B39" s="26">
        <v>25</v>
      </c>
      <c r="C39" s="47"/>
      <c r="D39" s="48"/>
      <c r="E39" s="90"/>
      <c r="F39" s="90"/>
      <c r="G39" s="90"/>
      <c r="H39" s="48"/>
      <c r="I39" s="76"/>
      <c r="J39" s="45"/>
      <c r="K39" s="45"/>
      <c r="L39" s="27">
        <f t="shared" si="4"/>
        <v>0</v>
      </c>
      <c r="M39" s="121" t="str">
        <f t="shared" si="3"/>
        <v/>
      </c>
      <c r="N39" s="120"/>
      <c r="O39" s="56"/>
      <c r="P39" s="56"/>
      <c r="Q39" s="56"/>
      <c r="R39" s="109"/>
      <c r="S39" s="28"/>
      <c r="T39" s="128"/>
      <c r="U39" s="129"/>
      <c r="V39" s="251"/>
      <c r="W39" s="252"/>
      <c r="X39" s="130"/>
      <c r="Y39" s="171"/>
      <c r="Z39" s="131"/>
    </row>
    <row r="40" spans="2:26" ht="14.25" customHeight="1" thickTop="1" thickBot="1" x14ac:dyDescent="0.45">
      <c r="B40" s="29"/>
      <c r="C40" s="7"/>
      <c r="D40" s="7"/>
      <c r="E40" s="7"/>
      <c r="F40" s="7"/>
      <c r="G40" s="30"/>
      <c r="H40" s="38" t="s">
        <v>58</v>
      </c>
      <c r="I40" s="77">
        <f>COUNT(J15:J39)</f>
        <v>0</v>
      </c>
      <c r="J40" s="72">
        <f>SUM(J15:J39)</f>
        <v>0</v>
      </c>
      <c r="K40" s="72">
        <f>SUM(K15:K39)</f>
        <v>10000</v>
      </c>
      <c r="L40" s="74">
        <f>SUM(L15:L39)</f>
        <v>10000</v>
      </c>
      <c r="M40" s="107" t="str">
        <f>IF(N40&gt;0,N40/L40,"")</f>
        <v/>
      </c>
      <c r="N40" s="73">
        <f>SUM(N15:N39)</f>
        <v>0</v>
      </c>
      <c r="O40" s="31"/>
      <c r="P40" s="32"/>
      <c r="Q40" s="32"/>
      <c r="R40" s="32"/>
      <c r="S40" s="12"/>
      <c r="T40" s="33"/>
      <c r="U40" s="12"/>
      <c r="V40" s="12"/>
      <c r="W40" s="12"/>
      <c r="X40" s="12"/>
      <c r="Y40" s="12"/>
      <c r="Z40" s="12"/>
    </row>
    <row r="41" spans="2:26" ht="25.85" customHeight="1" thickTop="1" x14ac:dyDescent="0.4">
      <c r="B41" s="29"/>
      <c r="C41" s="7"/>
      <c r="E41" s="7"/>
      <c r="F41" s="7"/>
      <c r="H41" s="197" t="s">
        <v>55</v>
      </c>
      <c r="I41" s="198"/>
      <c r="J41" s="75"/>
      <c r="K41" s="195" t="s">
        <v>56</v>
      </c>
      <c r="L41" s="196"/>
      <c r="M41" s="185" t="s">
        <v>53</v>
      </c>
      <c r="N41" s="186"/>
      <c r="O41" s="6"/>
      <c r="P41" s="70"/>
      <c r="Q41" s="71"/>
      <c r="R41" s="32"/>
      <c r="S41" s="12"/>
      <c r="T41" s="249" t="s">
        <v>54</v>
      </c>
      <c r="U41" s="247" t="s">
        <v>36</v>
      </c>
      <c r="V41" s="149" t="s">
        <v>80</v>
      </c>
      <c r="W41" s="91"/>
      <c r="X41" s="138" t="s">
        <v>41</v>
      </c>
      <c r="Y41" s="88" t="s">
        <v>32</v>
      </c>
      <c r="Z41" s="245" t="s">
        <v>79</v>
      </c>
    </row>
    <row r="42" spans="2:26" ht="10.95" customHeight="1" thickBot="1" x14ac:dyDescent="0.45">
      <c r="C42" s="83" t="s">
        <v>62</v>
      </c>
      <c r="E42" s="7"/>
      <c r="F42" s="7"/>
      <c r="L42" s="7"/>
      <c r="M42" s="7"/>
      <c r="T42" s="250"/>
      <c r="U42" s="248"/>
      <c r="V42" s="150">
        <f>SUM(V43:V66)</f>
        <v>6.0000000000000005E-2</v>
      </c>
      <c r="W42" s="132"/>
      <c r="X42" s="139" t="s">
        <v>33</v>
      </c>
      <c r="Y42" s="147">
        <f>SUM(Y43:Y48)</f>
        <v>1000</v>
      </c>
      <c r="Z42" s="246"/>
    </row>
    <row r="43" spans="2:26" ht="10.95" customHeight="1" x14ac:dyDescent="0.4">
      <c r="C43" s="126"/>
      <c r="D43" s="123" t="s">
        <v>74</v>
      </c>
      <c r="E43" s="7"/>
      <c r="F43" s="7"/>
      <c r="L43" s="7"/>
      <c r="M43" s="7"/>
      <c r="T43" s="151">
        <v>1</v>
      </c>
      <c r="U43" s="148">
        <f t="shared" ref="U43:U66" si="5">SUMIF(T$15:T$39,T43,Z$15:Z$39)</f>
        <v>100</v>
      </c>
      <c r="V43" s="152">
        <f t="shared" ref="V43:V66" si="6">IF(U43&gt;0,U43/L$40,"")</f>
        <v>0.01</v>
      </c>
      <c r="W43" s="132"/>
      <c r="X43" s="141" t="s">
        <v>29</v>
      </c>
      <c r="Y43" s="145">
        <f t="shared" ref="Y43:Y48" si="7">SUMIF(U$15:U$39,X43,Z$15:Z$39)</f>
        <v>100</v>
      </c>
      <c r="Z43" s="146">
        <f t="shared" ref="Z43:Z48" si="8">IF(Y43=0,"",Y43/$Y$42)</f>
        <v>0.1</v>
      </c>
    </row>
    <row r="44" spans="2:26" ht="10.95" customHeight="1" x14ac:dyDescent="0.4">
      <c r="C44" s="127"/>
      <c r="D44" s="123" t="s">
        <v>75</v>
      </c>
      <c r="M44" s="7"/>
      <c r="N44" s="7"/>
      <c r="T44" s="153">
        <v>2</v>
      </c>
      <c r="U44" s="137">
        <f t="shared" si="5"/>
        <v>500</v>
      </c>
      <c r="V44" s="154">
        <f t="shared" si="6"/>
        <v>0.05</v>
      </c>
      <c r="W44" s="132"/>
      <c r="X44" s="141" t="s">
        <v>28</v>
      </c>
      <c r="Y44" s="143">
        <f t="shared" si="7"/>
        <v>0</v>
      </c>
      <c r="Z44" s="146" t="str">
        <f t="shared" si="8"/>
        <v/>
      </c>
    </row>
    <row r="45" spans="2:26" ht="10.95" customHeight="1" x14ac:dyDescent="0.4">
      <c r="C45" s="7"/>
      <c r="D45" s="123"/>
      <c r="E45" s="7"/>
      <c r="F45" s="7"/>
      <c r="G45" s="7"/>
      <c r="H45" s="7"/>
      <c r="M45" s="7"/>
      <c r="N45" s="7"/>
      <c r="T45" s="153">
        <v>4</v>
      </c>
      <c r="U45" s="137">
        <f t="shared" si="5"/>
        <v>0</v>
      </c>
      <c r="V45" s="154" t="str">
        <f t="shared" si="6"/>
        <v/>
      </c>
      <c r="W45" s="132"/>
      <c r="X45" s="140" t="s">
        <v>30</v>
      </c>
      <c r="Y45" s="143">
        <f t="shared" si="7"/>
        <v>200</v>
      </c>
      <c r="Z45" s="146">
        <f t="shared" si="8"/>
        <v>0.2</v>
      </c>
    </row>
    <row r="46" spans="2:26" ht="10.95" customHeight="1" x14ac:dyDescent="0.4">
      <c r="C46" s="27"/>
      <c r="D46" s="122" t="s">
        <v>67</v>
      </c>
      <c r="E46" s="7"/>
      <c r="F46" s="7"/>
      <c r="M46" s="7"/>
      <c r="N46" s="7"/>
      <c r="T46" s="153">
        <v>5</v>
      </c>
      <c r="U46" s="137">
        <f t="shared" si="5"/>
        <v>0</v>
      </c>
      <c r="V46" s="154" t="str">
        <f t="shared" si="6"/>
        <v/>
      </c>
      <c r="W46" s="132"/>
      <c r="X46" s="140" t="s">
        <v>34</v>
      </c>
      <c r="Y46" s="143">
        <f t="shared" si="7"/>
        <v>0</v>
      </c>
      <c r="Z46" s="146" t="str">
        <f t="shared" si="8"/>
        <v/>
      </c>
    </row>
    <row r="47" spans="2:26" ht="10.95" customHeight="1" x14ac:dyDescent="0.4">
      <c r="C47" s="84"/>
      <c r="E47" s="7"/>
      <c r="F47" s="7"/>
      <c r="M47" s="7"/>
      <c r="N47" s="7"/>
      <c r="T47" s="153">
        <v>6</v>
      </c>
      <c r="U47" s="137">
        <f t="shared" si="5"/>
        <v>0</v>
      </c>
      <c r="V47" s="154" t="str">
        <f t="shared" si="6"/>
        <v/>
      </c>
      <c r="W47" s="132"/>
      <c r="X47" s="140" t="s">
        <v>31</v>
      </c>
      <c r="Y47" s="143">
        <f t="shared" si="7"/>
        <v>700</v>
      </c>
      <c r="Z47" s="146">
        <f t="shared" si="8"/>
        <v>0.7</v>
      </c>
    </row>
    <row r="48" spans="2:26" ht="10.95" customHeight="1" thickBot="1" x14ac:dyDescent="0.45">
      <c r="C48" s="85"/>
      <c r="E48" s="7"/>
      <c r="F48" s="7"/>
      <c r="M48" s="7"/>
      <c r="T48" s="153">
        <v>7</v>
      </c>
      <c r="U48" s="137">
        <f t="shared" si="5"/>
        <v>0</v>
      </c>
      <c r="V48" s="154" t="str">
        <f t="shared" si="6"/>
        <v/>
      </c>
      <c r="W48" s="132"/>
      <c r="X48" s="142" t="s">
        <v>35</v>
      </c>
      <c r="Y48" s="144">
        <f t="shared" si="7"/>
        <v>0</v>
      </c>
      <c r="Z48" s="158" t="str">
        <f t="shared" si="8"/>
        <v/>
      </c>
    </row>
    <row r="49" spans="3:28" ht="10.95" customHeight="1" thickTop="1" thickBot="1" x14ac:dyDescent="0.45">
      <c r="C49" s="86"/>
      <c r="M49" s="7"/>
      <c r="T49" s="153">
        <v>8</v>
      </c>
      <c r="U49" s="137">
        <f t="shared" si="5"/>
        <v>0</v>
      </c>
      <c r="V49" s="154" t="str">
        <f t="shared" si="6"/>
        <v/>
      </c>
      <c r="W49" s="132"/>
      <c r="X49" s="102"/>
      <c r="Y49" s="102"/>
      <c r="Z49" s="102"/>
      <c r="AA49" s="134"/>
    </row>
    <row r="50" spans="3:28" ht="10.95" customHeight="1" thickTop="1" x14ac:dyDescent="0.4">
      <c r="M50" s="7"/>
      <c r="T50" s="153">
        <v>9</v>
      </c>
      <c r="U50" s="137">
        <f t="shared" si="5"/>
        <v>0</v>
      </c>
      <c r="V50" s="154" t="str">
        <f t="shared" si="6"/>
        <v/>
      </c>
      <c r="W50" s="132"/>
      <c r="X50" s="92" t="s">
        <v>63</v>
      </c>
      <c r="Y50" s="164"/>
      <c r="Z50" s="103"/>
      <c r="AA50" s="134"/>
    </row>
    <row r="51" spans="3:28" ht="10.95" customHeight="1" thickBot="1" x14ac:dyDescent="0.45">
      <c r="C51" s="210" t="s">
        <v>68</v>
      </c>
      <c r="D51" s="211"/>
      <c r="E51" s="125" t="s">
        <v>73</v>
      </c>
      <c r="T51" s="153">
        <v>10</v>
      </c>
      <c r="U51" s="137">
        <f t="shared" si="5"/>
        <v>0</v>
      </c>
      <c r="V51" s="154" t="str">
        <f t="shared" si="6"/>
        <v/>
      </c>
      <c r="W51" s="132"/>
      <c r="X51" s="93" t="str">
        <f>$U$14</f>
        <v/>
      </c>
      <c r="Y51" s="165" t="str">
        <f>Z14</f>
        <v/>
      </c>
      <c r="Z51" s="94" t="str">
        <f>IF(Y9="Yes",1,"")</f>
        <v/>
      </c>
      <c r="AA51" s="133"/>
    </row>
    <row r="52" spans="3:28" ht="10.95" customHeight="1" thickTop="1" thickBot="1" x14ac:dyDescent="0.45">
      <c r="C52" s="212" t="s">
        <v>33</v>
      </c>
      <c r="D52" s="213"/>
      <c r="E52" s="125" t="s">
        <v>70</v>
      </c>
      <c r="T52" s="153">
        <v>11</v>
      </c>
      <c r="U52" s="137">
        <f t="shared" si="5"/>
        <v>0</v>
      </c>
      <c r="V52" s="154" t="str">
        <f t="shared" si="6"/>
        <v/>
      </c>
      <c r="W52" s="132"/>
      <c r="X52" s="102"/>
      <c r="Y52" s="102"/>
      <c r="Z52" s="104"/>
      <c r="AA52" s="135"/>
      <c r="AB52" s="7"/>
    </row>
    <row r="53" spans="3:28" ht="10.95" customHeight="1" thickTop="1" x14ac:dyDescent="0.4">
      <c r="C53" s="7"/>
      <c r="T53" s="153">
        <v>12</v>
      </c>
      <c r="U53" s="137">
        <f t="shared" si="5"/>
        <v>0</v>
      </c>
      <c r="V53" s="154" t="str">
        <f t="shared" si="6"/>
        <v/>
      </c>
      <c r="W53" s="132"/>
      <c r="X53" s="168" t="s">
        <v>86</v>
      </c>
      <c r="Y53" s="169"/>
      <c r="Z53" s="172" t="s">
        <v>79</v>
      </c>
      <c r="AA53" s="102"/>
      <c r="AB53" s="7"/>
    </row>
    <row r="54" spans="3:28" ht="10.95" customHeight="1" thickBot="1" x14ac:dyDescent="0.45">
      <c r="T54" s="153">
        <v>13</v>
      </c>
      <c r="U54" s="137">
        <f t="shared" si="5"/>
        <v>0</v>
      </c>
      <c r="V54" s="154" t="str">
        <f t="shared" si="6"/>
        <v/>
      </c>
      <c r="W54" s="132"/>
      <c r="X54" s="170" t="s">
        <v>33</v>
      </c>
      <c r="Y54" s="156">
        <f>SUM(Y55:Y56)</f>
        <v>300</v>
      </c>
      <c r="Z54" s="173">
        <f>IF(Y54&gt;0,SUM(Z55:Z56),"")</f>
        <v>1</v>
      </c>
      <c r="AA54" s="102"/>
      <c r="AB54" s="7"/>
    </row>
    <row r="55" spans="3:28" ht="10.95" customHeight="1" x14ac:dyDescent="0.4">
      <c r="T55" s="153">
        <v>14</v>
      </c>
      <c r="U55" s="137">
        <f t="shared" si="5"/>
        <v>0</v>
      </c>
      <c r="V55" s="154" t="str">
        <f t="shared" si="6"/>
        <v/>
      </c>
      <c r="W55" s="132"/>
      <c r="X55" s="166" t="s">
        <v>84</v>
      </c>
      <c r="Y55" s="143">
        <f>SUMIF(Y15:Y39,X55,Z15:Z39)</f>
        <v>100</v>
      </c>
      <c r="Z55" s="174">
        <f>IF(Y55&gt;0,Y55/Y54,"")</f>
        <v>0.33333333333333331</v>
      </c>
      <c r="AA55" s="102"/>
      <c r="AB55" s="7"/>
    </row>
    <row r="56" spans="3:28" ht="10.95" customHeight="1" thickBot="1" x14ac:dyDescent="0.45">
      <c r="T56" s="153">
        <v>15</v>
      </c>
      <c r="U56" s="137">
        <f t="shared" si="5"/>
        <v>0</v>
      </c>
      <c r="V56" s="154" t="str">
        <f t="shared" si="6"/>
        <v/>
      </c>
      <c r="W56" s="132"/>
      <c r="X56" s="167" t="s">
        <v>85</v>
      </c>
      <c r="Y56" s="175">
        <f>SUMIF(Y15:Y39,X56,Z15:Z39)</f>
        <v>200</v>
      </c>
      <c r="Z56" s="176">
        <f>IF(Y56&gt;0,Y56/Y54,"")</f>
        <v>0.66666666666666663</v>
      </c>
      <c r="AA56" s="102"/>
      <c r="AB56" s="7"/>
    </row>
    <row r="57" spans="3:28" ht="10.95" customHeight="1" thickTop="1" x14ac:dyDescent="0.4">
      <c r="T57" s="153">
        <v>16</v>
      </c>
      <c r="U57" s="137">
        <f t="shared" si="5"/>
        <v>0</v>
      </c>
      <c r="V57" s="154" t="str">
        <f t="shared" si="6"/>
        <v/>
      </c>
      <c r="W57" s="132"/>
      <c r="X57" s="101" t="s">
        <v>52</v>
      </c>
      <c r="Y57" s="101"/>
      <c r="Z57" s="104"/>
      <c r="AA57" s="102"/>
      <c r="AB57" s="7"/>
    </row>
    <row r="58" spans="3:28" ht="10.95" customHeight="1" x14ac:dyDescent="0.4">
      <c r="T58" s="153">
        <v>17</v>
      </c>
      <c r="U58" s="137">
        <f t="shared" si="5"/>
        <v>0</v>
      </c>
      <c r="V58" s="154" t="str">
        <f t="shared" si="6"/>
        <v/>
      </c>
      <c r="W58" s="132"/>
      <c r="X58" s="101" t="s">
        <v>42</v>
      </c>
      <c r="Y58" s="101"/>
      <c r="Z58" s="104"/>
      <c r="AA58" s="102"/>
      <c r="AB58" s="7"/>
    </row>
    <row r="59" spans="3:28" ht="10.95" customHeight="1" x14ac:dyDescent="0.4">
      <c r="T59" s="153">
        <v>18</v>
      </c>
      <c r="U59" s="137">
        <f t="shared" si="5"/>
        <v>0</v>
      </c>
      <c r="V59" s="154" t="str">
        <f t="shared" si="6"/>
        <v/>
      </c>
      <c r="W59" s="132"/>
      <c r="X59" s="101" t="s">
        <v>43</v>
      </c>
      <c r="Y59" s="101"/>
      <c r="Z59" s="104"/>
      <c r="AA59" s="102"/>
      <c r="AB59" s="7"/>
    </row>
    <row r="60" spans="3:28" ht="10.95" customHeight="1" x14ac:dyDescent="0.4">
      <c r="T60" s="153">
        <v>19</v>
      </c>
      <c r="U60" s="137">
        <f t="shared" si="5"/>
        <v>0</v>
      </c>
      <c r="V60" s="154" t="str">
        <f t="shared" si="6"/>
        <v/>
      </c>
      <c r="W60" s="132"/>
      <c r="X60" s="101" t="s">
        <v>44</v>
      </c>
      <c r="Y60" s="101"/>
      <c r="Z60" s="104"/>
      <c r="AA60" s="102"/>
      <c r="AB60" s="7"/>
    </row>
    <row r="61" spans="3:28" ht="10.95" customHeight="1" x14ac:dyDescent="0.4">
      <c r="T61" s="153">
        <v>20</v>
      </c>
      <c r="U61" s="137">
        <f t="shared" si="5"/>
        <v>0</v>
      </c>
      <c r="V61" s="154" t="str">
        <f t="shared" si="6"/>
        <v/>
      </c>
      <c r="W61" s="132"/>
      <c r="X61" s="105"/>
      <c r="Y61" s="105"/>
      <c r="Z61" s="104"/>
      <c r="AA61" s="102"/>
    </row>
    <row r="62" spans="3:28" ht="10.95" customHeight="1" x14ac:dyDescent="0.4">
      <c r="T62" s="153">
        <v>21</v>
      </c>
      <c r="U62" s="137">
        <f t="shared" si="5"/>
        <v>0</v>
      </c>
      <c r="V62" s="154" t="str">
        <f t="shared" si="6"/>
        <v/>
      </c>
      <c r="W62" s="132"/>
      <c r="X62" s="105"/>
      <c r="Y62" s="105"/>
      <c r="Z62" s="104"/>
      <c r="AA62" s="102"/>
    </row>
    <row r="63" spans="3:28" ht="10.95" customHeight="1" x14ac:dyDescent="0.4">
      <c r="T63" s="153">
        <v>22</v>
      </c>
      <c r="U63" s="137">
        <f t="shared" si="5"/>
        <v>0</v>
      </c>
      <c r="V63" s="154" t="str">
        <f t="shared" si="6"/>
        <v/>
      </c>
      <c r="W63" s="132"/>
      <c r="X63" s="105"/>
      <c r="Y63" s="105"/>
      <c r="Z63" s="104"/>
      <c r="AA63" s="102"/>
    </row>
    <row r="64" spans="3:28" ht="10.95" customHeight="1" x14ac:dyDescent="0.4">
      <c r="T64" s="153">
        <v>23</v>
      </c>
      <c r="U64" s="137">
        <f t="shared" si="5"/>
        <v>0</v>
      </c>
      <c r="V64" s="154" t="str">
        <f t="shared" si="6"/>
        <v/>
      </c>
      <c r="W64" s="132"/>
      <c r="X64" s="105"/>
      <c r="Y64" s="105"/>
      <c r="Z64" s="104"/>
      <c r="AA64" s="102"/>
    </row>
    <row r="65" spans="20:27" ht="10.95" customHeight="1" x14ac:dyDescent="0.4">
      <c r="T65" s="153">
        <v>24</v>
      </c>
      <c r="U65" s="137">
        <f t="shared" si="5"/>
        <v>0</v>
      </c>
      <c r="V65" s="154" t="str">
        <f t="shared" si="6"/>
        <v/>
      </c>
      <c r="W65" s="132"/>
      <c r="X65" s="105"/>
      <c r="Y65" s="105"/>
      <c r="Z65" s="104"/>
      <c r="AA65" s="102"/>
    </row>
    <row r="66" spans="20:27" ht="10.75" customHeight="1" thickBot="1" x14ac:dyDescent="0.45">
      <c r="T66" s="155">
        <v>25</v>
      </c>
      <c r="U66" s="156">
        <f t="shared" si="5"/>
        <v>0</v>
      </c>
      <c r="V66" s="157" t="str">
        <f t="shared" si="6"/>
        <v/>
      </c>
      <c r="W66" s="87"/>
      <c r="X66" s="105"/>
      <c r="Y66" s="105"/>
      <c r="Z66" s="104"/>
      <c r="AA66" s="102"/>
    </row>
  </sheetData>
  <mergeCells count="63">
    <mergeCell ref="T41:T42"/>
    <mergeCell ref="V35:W35"/>
    <mergeCell ref="V36:W36"/>
    <mergeCell ref="V37:W37"/>
    <mergeCell ref="V38:W38"/>
    <mergeCell ref="V39:W39"/>
    <mergeCell ref="V32:W32"/>
    <mergeCell ref="V33:W33"/>
    <mergeCell ref="V34:W34"/>
    <mergeCell ref="Z41:Z42"/>
    <mergeCell ref="U41:U42"/>
    <mergeCell ref="V27:W27"/>
    <mergeCell ref="V28:W28"/>
    <mergeCell ref="V29:W29"/>
    <mergeCell ref="V30:W30"/>
    <mergeCell ref="V31:W31"/>
    <mergeCell ref="V22:W22"/>
    <mergeCell ref="V23:W23"/>
    <mergeCell ref="V24:W24"/>
    <mergeCell ref="V25:W25"/>
    <mergeCell ref="V26:W26"/>
    <mergeCell ref="V6:W6"/>
    <mergeCell ref="V7:W7"/>
    <mergeCell ref="V15:W15"/>
    <mergeCell ref="V16:W16"/>
    <mergeCell ref="V17:W17"/>
    <mergeCell ref="C51:D51"/>
    <mergeCell ref="C52:D52"/>
    <mergeCell ref="T3:Z3"/>
    <mergeCell ref="T4:Z4"/>
    <mergeCell ref="T11:Z12"/>
    <mergeCell ref="H11:I11"/>
    <mergeCell ref="J10:M10"/>
    <mergeCell ref="H10:I10"/>
    <mergeCell ref="B3:R3"/>
    <mergeCell ref="B4:R4"/>
    <mergeCell ref="B9:C9"/>
    <mergeCell ref="D9:F9"/>
    <mergeCell ref="H9:I9"/>
    <mergeCell ref="J9:M9"/>
    <mergeCell ref="B6:R6"/>
    <mergeCell ref="B7:R7"/>
    <mergeCell ref="M41:N41"/>
    <mergeCell ref="U9:X9"/>
    <mergeCell ref="U10:X10"/>
    <mergeCell ref="B11:C11"/>
    <mergeCell ref="D11:F11"/>
    <mergeCell ref="J11:M11"/>
    <mergeCell ref="K41:L41"/>
    <mergeCell ref="H41:I41"/>
    <mergeCell ref="O9:P9"/>
    <mergeCell ref="O10:R10"/>
    <mergeCell ref="V13:W13"/>
    <mergeCell ref="V14:W14"/>
    <mergeCell ref="V18:W18"/>
    <mergeCell ref="V19:W19"/>
    <mergeCell ref="V20:W20"/>
    <mergeCell ref="V21:W21"/>
    <mergeCell ref="Y9:Z9"/>
    <mergeCell ref="Y10:Z10"/>
    <mergeCell ref="Y7:Z7"/>
    <mergeCell ref="B10:C10"/>
    <mergeCell ref="D10:F10"/>
  </mergeCells>
  <conditionalFormatting sqref="N14:N39 L14:L39 U43:U66 Y43:Y48">
    <cfRule type="cellIs" dxfId="9" priority="20" operator="equal">
      <formula>0</formula>
    </cfRule>
  </conditionalFormatting>
  <conditionalFormatting sqref="C46">
    <cfRule type="cellIs" dxfId="8" priority="12" operator="equal">
      <formula>0</formula>
    </cfRule>
  </conditionalFormatting>
  <conditionalFormatting sqref="Y51">
    <cfRule type="cellIs" dxfId="7" priority="11" operator="equal">
      <formula>0</formula>
    </cfRule>
  </conditionalFormatting>
  <conditionalFormatting sqref="M15:M39">
    <cfRule type="cellIs" dxfId="6" priority="10" operator="equal">
      <formula>0</formula>
    </cfRule>
  </conditionalFormatting>
  <conditionalFormatting sqref="C52">
    <cfRule type="cellIs" dxfId="5" priority="8" operator="equal">
      <formula>0</formula>
    </cfRule>
  </conditionalFormatting>
  <conditionalFormatting sqref="Y9">
    <cfRule type="cellIs" dxfId="4" priority="6" operator="equal">
      <formula>0</formula>
    </cfRule>
  </conditionalFormatting>
  <conditionalFormatting sqref="Y10">
    <cfRule type="cellIs" dxfId="3" priority="5" operator="equal">
      <formula>0</formula>
    </cfRule>
  </conditionalFormatting>
  <conditionalFormatting sqref="Z51">
    <cfRule type="cellIs" dxfId="2" priority="3" operator="equal">
      <formula>0</formula>
    </cfRule>
  </conditionalFormatting>
  <conditionalFormatting sqref="Y54">
    <cfRule type="cellIs" dxfId="1" priority="2" operator="equal">
      <formula>0</formula>
    </cfRule>
  </conditionalFormatting>
  <conditionalFormatting sqref="Y55:Y56">
    <cfRule type="cellIs" dxfId="0" priority="1" operator="equal">
      <formula>0</formula>
    </cfRule>
  </conditionalFormatting>
  <dataValidations count="4">
    <dataValidation type="list" allowBlank="1" showInputMessage="1" showErrorMessage="1" sqref="I15:I39" xr:uid="{00000000-0002-0000-0000-000001000000}">
      <formula1>$X$57:$X$60</formula1>
    </dataValidation>
    <dataValidation type="list" allowBlank="1" showInputMessage="1" showErrorMessage="1" sqref="Y10 U15:U39" xr:uid="{00000000-0002-0000-0000-000002000000}">
      <formula1>$X$42:$X$48</formula1>
    </dataValidation>
    <dataValidation type="list" allowBlank="1" showInputMessage="1" showErrorMessage="1" sqref="Y9" xr:uid="{00000000-0002-0000-0000-000000000000}">
      <formula1>$X$57:$X$57</formula1>
    </dataValidation>
    <dataValidation type="list" allowBlank="1" showInputMessage="1" showErrorMessage="1" sqref="Y15:Y39" xr:uid="{C2062AF9-2B3C-4952-AF3C-89EF049E07C3}">
      <formula1>$X$54:$X$56</formula1>
    </dataValidation>
  </dataValidations>
  <printOptions horizontalCentered="1" verticalCentered="1"/>
  <pageMargins left="0.25" right="0.25" top="0.25" bottom="0.25" header="0.3" footer="0.3"/>
  <pageSetup scale="73" orientation="landscape" r:id="rId1"/>
  <rowBreaks count="1" manualBreakCount="1">
    <brk id="2" max="16383" man="1"/>
  </rowBreaks>
  <colBreaks count="2" manualBreakCount="2">
    <brk id="18" max="65" man="1"/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 Load &amp; Diversity</vt:lpstr>
      <vt:lpstr>'Work Load &amp; Diversity'!Print_Area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J-T McCaffrey</dc:creator>
  <cp:lastModifiedBy>J-T McCaffrey</cp:lastModifiedBy>
  <cp:lastPrinted>2021-02-03T17:24:09Z</cp:lastPrinted>
  <dcterms:created xsi:type="dcterms:W3CDTF">2020-10-16T14:35:49Z</dcterms:created>
  <dcterms:modified xsi:type="dcterms:W3CDTF">2021-02-03T17:34:45Z</dcterms:modified>
</cp:coreProperties>
</file>