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ndrew52\Box\EDU-NCATE\APPR\"/>
    </mc:Choice>
  </mc:AlternateContent>
  <xr:revisionPtr revIDLastSave="0" documentId="13_ncr:1_{CF63416F-A35A-4D54-882D-0A58EF361350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Degrees Awarded" sheetId="1" state="hidden" r:id="rId1"/>
    <sheet name="HeadCount" sheetId="4" state="hidden" r:id="rId2"/>
    <sheet name="APPR" sheetId="2" state="hidden" r:id="rId3"/>
    <sheet name="ITP" sheetId="5" r:id="rId4"/>
    <sheet name="ADV" sheetId="7" r:id="rId5"/>
  </sheets>
  <definedNames>
    <definedName name="_xlnm._FilterDatabase" localSheetId="2" hidden="1">APPR!$A$1:$AH$10</definedName>
  </definedNames>
  <calcPr calcId="191029"/>
  <pivotCaches>
    <pivotCache cacheId="0" r:id="rId6"/>
    <pivotCache cacheId="1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4" l="1"/>
  <c r="P6" i="4"/>
  <c r="O6" i="4"/>
  <c r="J149" i="4"/>
  <c r="K149" i="4"/>
  <c r="L149" i="4"/>
  <c r="J150" i="4"/>
  <c r="K150" i="4"/>
  <c r="L150" i="4"/>
  <c r="J151" i="4"/>
  <c r="K151" i="4"/>
  <c r="L151" i="4"/>
  <c r="J152" i="4"/>
  <c r="K152" i="4"/>
  <c r="L152" i="4"/>
  <c r="J153" i="4"/>
  <c r="K153" i="4"/>
  <c r="L153" i="4"/>
  <c r="J154" i="4"/>
  <c r="K154" i="4"/>
  <c r="L154" i="4"/>
  <c r="J155" i="4"/>
  <c r="K155" i="4"/>
  <c r="L155" i="4"/>
  <c r="J156" i="4"/>
  <c r="K156" i="4"/>
  <c r="L156" i="4"/>
  <c r="J157" i="4"/>
  <c r="K157" i="4"/>
  <c r="L157" i="4"/>
  <c r="J158" i="4"/>
  <c r="K158" i="4"/>
  <c r="L158" i="4"/>
  <c r="J159" i="4"/>
  <c r="K159" i="4"/>
  <c r="L159" i="4"/>
  <c r="J160" i="4"/>
  <c r="K160" i="4"/>
  <c r="L160" i="4"/>
  <c r="J161" i="4"/>
  <c r="K161" i="4"/>
  <c r="L161" i="4"/>
  <c r="J162" i="4"/>
  <c r="K162" i="4"/>
  <c r="L162" i="4"/>
  <c r="J163" i="4"/>
  <c r="K163" i="4"/>
  <c r="L163" i="4"/>
  <c r="J164" i="4"/>
  <c r="K164" i="4"/>
  <c r="L164" i="4"/>
  <c r="J165" i="4"/>
  <c r="K165" i="4"/>
  <c r="L165" i="4"/>
  <c r="J166" i="4"/>
  <c r="K166" i="4"/>
  <c r="L166" i="4"/>
  <c r="J167" i="4"/>
  <c r="K167" i="4"/>
  <c r="L167" i="4"/>
  <c r="J168" i="4"/>
  <c r="K168" i="4"/>
  <c r="L168" i="4"/>
  <c r="J169" i="4"/>
  <c r="K169" i="4"/>
  <c r="L169" i="4"/>
  <c r="J170" i="4"/>
  <c r="K170" i="4"/>
  <c r="L170" i="4"/>
  <c r="J171" i="4"/>
  <c r="K171" i="4"/>
  <c r="L171" i="4"/>
  <c r="J172" i="4"/>
  <c r="K172" i="4"/>
  <c r="L172" i="4"/>
  <c r="J173" i="4"/>
  <c r="K173" i="4"/>
  <c r="L173" i="4"/>
  <c r="J174" i="4"/>
  <c r="K174" i="4"/>
  <c r="L174" i="4"/>
  <c r="J175" i="4"/>
  <c r="K175" i="4"/>
  <c r="L175" i="4"/>
  <c r="J176" i="4"/>
  <c r="K176" i="4"/>
  <c r="L176" i="4"/>
  <c r="J177" i="4"/>
  <c r="K177" i="4"/>
  <c r="L177" i="4"/>
  <c r="J178" i="4"/>
  <c r="K178" i="4"/>
  <c r="L178" i="4"/>
  <c r="J179" i="4"/>
  <c r="K179" i="4"/>
  <c r="L179" i="4"/>
  <c r="K148" i="4"/>
  <c r="L148" i="4"/>
  <c r="J148" i="4"/>
  <c r="Q14" i="4"/>
  <c r="P14" i="4"/>
  <c r="O14" i="4"/>
  <c r="L180" i="4" l="1"/>
  <c r="K180" i="4"/>
  <c r="J180" i="4"/>
  <c r="G5" i="1"/>
  <c r="H5" i="1"/>
  <c r="H3" i="1"/>
  <c r="G13" i="1"/>
  <c r="H13" i="1"/>
  <c r="G3" i="1"/>
  <c r="F9" i="1"/>
  <c r="F13" i="1" s="1"/>
  <c r="F3" i="1"/>
  <c r="F5" i="1" s="1"/>
  <c r="F4" i="1" s="1"/>
  <c r="H4" i="1" l="1"/>
  <c r="G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moreland\Documents\My Data Sources\trainman EIS Student Degree Awarded.odc" keepAlive="1" name="trainman EIS Student Degree Awarded" type="5" refreshedVersion="6" background="1">
    <dbPr connection="Provider=MSOLAP.8;Integrated Security=SSPI;Persist Security Info=True;Initial Catalog=EIS Student;Data Source=trainman;MDX Compatibility=1;Safety Options=2;MDX Missing Member Mode=Error;Update Isolation Level=2" command="Degree Awarded" commandType="1"/>
    <olapPr sendLocale="1" rowDrillCount="1000"/>
  </connection>
  <connection id="2" xr16:uid="{00000000-0015-0000-FFFF-FFFF01000000}" odcFile="C:\Users\sdinsmore\Documents\My Data Sources\trainman EIS Student Enrollments.odc" keepAlive="1" name="trainman EIS Student Enrollments" type="5" refreshedVersion="6" background="1">
    <dbPr connection="Provider=MSOLAP.8;Integrated Security=SSPI;Persist Security Info=True;Initial Catalog=EIS Student;Data Source=trainman;MDX Compatibility=1;Safety Options=2;MDX Missing Member Mode=Error;Update Isolation Level=2" command="Enrollments" commandType="1"/>
    <olapPr sendLocale="1" rowDrillCount="1000"/>
  </connection>
  <connection id="3" xr16:uid="{00000000-0015-0000-FFFF-FFFF02000000}" odcFile="C:\Users\sdinsmore\Documents\My Data Sources\trainman EIS Student Enrollments.odc" keepAlive="1" name="trainman EIS Student Enrollments1" type="5" refreshedVersion="6" background="1">
    <dbPr connection="Provider=MSOLAP.8;Integrated Security=SSPI;Persist Security Info=True;Initial Catalog=EIS Student;Data Source=trainman;MDX Compatibility=1;Safety Options=2;MDX Missing Member Mode=Error;Update Isolation Level=2" command="Enrollments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7">
    <s v="trainman EIS Student Degree Awarded"/>
    <s v="{[Degree Awarded Major].[Org Unit College].&amp;[Education]}"/>
    <s v="{[Degree Awarded Major].[Org Unit Campus].&amp;[USF Tampa]}"/>
    <s v="{[Term].[Year Academic].&amp;[2015-2016]}"/>
    <s v="{[Unit].[Org Unit Campus].&amp;[USF Tampa]}"/>
    <s v="{[Unit].[Org Unit College].&amp;[Education]}"/>
    <s v="trainman EIS Student Enrollments1"/>
  </metadataStrings>
  <mdxMetadata count="5">
    <mdx n="0" f="s">
      <ms ns="1" c="0"/>
    </mdx>
    <mdx n="0" f="s">
      <ms ns="2" c="0"/>
    </mdx>
    <mdx n="0" f="s">
      <ms ns="3" c="0"/>
    </mdx>
    <mdx n="6" f="s">
      <ms ns="4" c="0"/>
    </mdx>
    <mdx n="6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<sst xmlns="http://schemas.openxmlformats.org/spreadsheetml/2006/main" count="1760" uniqueCount="319">
  <si>
    <t>Year Academic</t>
  </si>
  <si>
    <t>Count Degree Awarded Distinct</t>
  </si>
  <si>
    <t>Org Unit College</t>
  </si>
  <si>
    <t>Org Unit Campus</t>
  </si>
  <si>
    <t>Row Labels</t>
  </si>
  <si>
    <t>Grand Total</t>
  </si>
  <si>
    <t>ASB Biology</t>
  </si>
  <si>
    <t>ITA Italian</t>
  </si>
  <si>
    <t>AFF French</t>
  </si>
  <si>
    <t>ASY Physics</t>
  </si>
  <si>
    <t>2017-2018</t>
  </si>
  <si>
    <t>Education</t>
  </si>
  <si>
    <t>USF Tampa</t>
  </si>
  <si>
    <t>MAT</t>
  </si>
  <si>
    <t>TEE Elementary Education</t>
  </si>
  <si>
    <t>TEN English Education</t>
  </si>
  <si>
    <t>TMA Middle Grades Mathematics</t>
  </si>
  <si>
    <t>TSC Science Education</t>
  </si>
  <si>
    <t>TSM Mathematics Education (6-12)</t>
  </si>
  <si>
    <t>TSS Social Science Education</t>
  </si>
  <si>
    <t>TVE Exceptional Student Education</t>
  </si>
  <si>
    <t>Basic</t>
  </si>
  <si>
    <t>Advanced</t>
  </si>
  <si>
    <t>CAS</t>
  </si>
  <si>
    <t>ARD</t>
  </si>
  <si>
    <t>UG</t>
  </si>
  <si>
    <t>2016-2017</t>
  </si>
  <si>
    <t>2015-2016</t>
  </si>
  <si>
    <t>TFL Foreign Language Education</t>
  </si>
  <si>
    <t>Total:</t>
  </si>
  <si>
    <t>AGC-SCL</t>
  </si>
  <si>
    <t>CUR-SSP</t>
  </si>
  <si>
    <t>PET</t>
  </si>
  <si>
    <t>BEC</t>
  </si>
  <si>
    <t>TFL</t>
  </si>
  <si>
    <t>BEN/TEN</t>
  </si>
  <si>
    <t>BEE/TEE</t>
  </si>
  <si>
    <t>BEX/TVE</t>
  </si>
  <si>
    <t>BSS/TSS</t>
  </si>
  <si>
    <t>SCE/TSC</t>
  </si>
  <si>
    <t>BMA/TMA/TSM</t>
  </si>
  <si>
    <t>Percent Placed</t>
  </si>
  <si>
    <t>Percent Placed State</t>
  </si>
  <si>
    <t>Placement Score</t>
  </si>
  <si>
    <t>Years Retained</t>
  </si>
  <si>
    <t>Retention Score</t>
  </si>
  <si>
    <t>Avereage VAM</t>
  </si>
  <si>
    <t>VAM Score</t>
  </si>
  <si>
    <t>VAM White</t>
  </si>
  <si>
    <t>VAM African American</t>
  </si>
  <si>
    <t>VAM Hispanic</t>
  </si>
  <si>
    <t>VAM Asian</t>
  </si>
  <si>
    <t>VAM Native American</t>
  </si>
  <si>
    <t>VAM Free/Reduced Lunch</t>
  </si>
  <si>
    <t>VAM Students with Disabilities</t>
  </si>
  <si>
    <t>VAM ELL</t>
  </si>
  <si>
    <t>Critical Shortage</t>
  </si>
  <si>
    <t>Summative Rating</t>
  </si>
  <si>
    <t>VAM White State</t>
  </si>
  <si>
    <t>VAM African American State</t>
  </si>
  <si>
    <t>VAM Hispanic State</t>
  </si>
  <si>
    <t>VAM Asian State</t>
  </si>
  <si>
    <t>VAM Native American State</t>
  </si>
  <si>
    <t>VAM Free/Reduced Lunch State</t>
  </si>
  <si>
    <t>VAM Students with Disabilities State</t>
  </si>
  <si>
    <t>VAM ELL State</t>
  </si>
  <si>
    <t>N/A</t>
  </si>
  <si>
    <t>English Education</t>
  </si>
  <si>
    <t>Elementary Education</t>
  </si>
  <si>
    <t>Exceptional Student Education</t>
  </si>
  <si>
    <t>Social Science Education</t>
  </si>
  <si>
    <t>Science Education</t>
  </si>
  <si>
    <t>Mathematics Education</t>
  </si>
  <si>
    <t>Physical Education</t>
  </si>
  <si>
    <t>Early Childhood Education</t>
  </si>
  <si>
    <t>Foreign Language Education</t>
  </si>
  <si>
    <t>Program Code</t>
  </si>
  <si>
    <t>Percent Unsatsifactory</t>
  </si>
  <si>
    <t>Percent Developing</t>
  </si>
  <si>
    <t>Percent Needs Improvement</t>
  </si>
  <si>
    <t>Percent Effective</t>
  </si>
  <si>
    <t>Percent Highly Effective</t>
  </si>
  <si>
    <t>Evaluation Score</t>
  </si>
  <si>
    <t>VAM Subgroup Score</t>
  </si>
  <si>
    <t>Count Enrollment Distinct</t>
  </si>
  <si>
    <t>Column Labels</t>
  </si>
  <si>
    <t>2018-2019</t>
  </si>
  <si>
    <t>2014-2015</t>
  </si>
  <si>
    <t>2013-2014</t>
  </si>
  <si>
    <t>Doctorate</t>
  </si>
  <si>
    <t>Specialist</t>
  </si>
  <si>
    <t>Masters</t>
  </si>
  <si>
    <t>Baccalaureate</t>
  </si>
  <si>
    <t>BDS Middle School Science Educatio</t>
  </si>
  <si>
    <t>BEC Early Childhood Education</t>
  </si>
  <si>
    <t>BEE Elementary Education</t>
  </si>
  <si>
    <t>BEN English Education</t>
  </si>
  <si>
    <t>BEX Exceptional Student Education</t>
  </si>
  <si>
    <t>BFF French</t>
  </si>
  <si>
    <t>BFR Russian</t>
  </si>
  <si>
    <t>BFS Spanish</t>
  </si>
  <si>
    <t>BMA Mathematics Education</t>
  </si>
  <si>
    <t>BMM Middle School Math Education</t>
  </si>
  <si>
    <t>BPW Exercise Science</t>
  </si>
  <si>
    <t>BSB Biology</t>
  </si>
  <si>
    <t>BSC Chemistry</t>
  </si>
  <si>
    <t>BSS Social Science Education</t>
  </si>
  <si>
    <t>BSY Physics</t>
  </si>
  <si>
    <t>CRW Creative Writing</t>
  </si>
  <si>
    <t>EDZ Pre-Education</t>
  </si>
  <si>
    <t>FLE Foreign Language Education</t>
  </si>
  <si>
    <t>PEC Pre-Early Childhood Education</t>
  </si>
  <si>
    <t>PEL Pre-Elementary Education</t>
  </si>
  <si>
    <t>PEN Pre-English Education</t>
  </si>
  <si>
    <t>PET Physical Education</t>
  </si>
  <si>
    <t>PEX Pre-Exceptional Student Educ</t>
  </si>
  <si>
    <t>PFL Pre-Foreign Language Education</t>
  </si>
  <si>
    <t>PPE Pre-Physical Education</t>
  </si>
  <si>
    <t>PRC Pre-Science Education</t>
  </si>
  <si>
    <t>PRM Pre-Mathematics Education</t>
  </si>
  <si>
    <t>PSS Pre-Social Science Education</t>
  </si>
  <si>
    <t>SCE Science Education</t>
  </si>
  <si>
    <t>CUR Curriculum and Instruction</t>
  </si>
  <si>
    <t>DAE Adult Education</t>
  </si>
  <si>
    <t>DCC Higher Ed: Comm Coll Teaching</t>
  </si>
  <si>
    <t>DCE English Education</t>
  </si>
  <si>
    <t>DEE Elementary Education</t>
  </si>
  <si>
    <t>DGC Counselor Education</t>
  </si>
  <si>
    <t>DHA Higher Ed: Administration</t>
  </si>
  <si>
    <t>DIE Interdisciplinary Education</t>
  </si>
  <si>
    <t>DIT Instructional Technology</t>
  </si>
  <si>
    <t>DLT Second Lang Acq &amp; Instr Tech</t>
  </si>
  <si>
    <t>DMA Math Education</t>
  </si>
  <si>
    <t>DME Measurement and Evaluation</t>
  </si>
  <si>
    <t>DNK Early Childhood Education</t>
  </si>
  <si>
    <t>DRD Literacy Studies</t>
  </si>
  <si>
    <t>DSC Science Education</t>
  </si>
  <si>
    <t>DSD Secondary Education</t>
  </si>
  <si>
    <t>DSE Special Education</t>
  </si>
  <si>
    <t>DSG School Psychology</t>
  </si>
  <si>
    <t>DSO Social Science</t>
  </si>
  <si>
    <t>DTL Tchg &amp; Lrng Cntnt Area:GenEd</t>
  </si>
  <si>
    <t>DVO Career and Workforce Education</t>
  </si>
  <si>
    <t>EAE Adult Education</t>
  </si>
  <si>
    <t>EAS Educational Leadership</t>
  </si>
  <si>
    <t>EHI College Leadership</t>
  </si>
  <si>
    <t>EPC Educational Psychology</t>
  </si>
  <si>
    <t>EPD Educational Program Developmnt</t>
  </si>
  <si>
    <t>EPD EPD Educational Program Developmnt</t>
  </si>
  <si>
    <t>TLD Tech in Ed &amp; Second Lang Acq</t>
  </si>
  <si>
    <t>AAE Adult Education</t>
  </si>
  <si>
    <t>ABD Special Ed: Behavior Disorders</t>
  </si>
  <si>
    <t>ACT Career and Technical Education</t>
  </si>
  <si>
    <t>AEE Elementary Education</t>
  </si>
  <si>
    <t>AFS Spanish</t>
  </si>
  <si>
    <t>AGC Counselor Education</t>
  </si>
  <si>
    <t>AGI Special Education: Gifted</t>
  </si>
  <si>
    <t>ALD Special Ed:Spec Learning Disab</t>
  </si>
  <si>
    <t>AMR Special Ed: Intellectual Disab</t>
  </si>
  <si>
    <t>APH Physical Education</t>
  </si>
  <si>
    <t>ARD Reading Education</t>
  </si>
  <si>
    <t>ASD Autism Spectrum Disorders</t>
  </si>
  <si>
    <t>ASO Social Science Education</t>
  </si>
  <si>
    <t>AVE Exceptional Student Education</t>
  </si>
  <si>
    <t>CAS Educational Leadership</t>
  </si>
  <si>
    <t>CBI Secondary Education: Biology</t>
  </si>
  <si>
    <t>CCH Secondary Education: Chemistry</t>
  </si>
  <si>
    <t>CCO Sec. Ed: Instr. Technology</t>
  </si>
  <si>
    <t>CEN Secondary Education: English</t>
  </si>
  <si>
    <t>CFE Sec. Ed: Foreign Language</t>
  </si>
  <si>
    <t>CHN Chinese Language</t>
  </si>
  <si>
    <t>CMA Sec. Ed: Mathematics</t>
  </si>
  <si>
    <t>CME Measurement and Evaluation</t>
  </si>
  <si>
    <t>CMH Clinical Mental Health Counsel</t>
  </si>
  <si>
    <t>CNK Early Childhood Education</t>
  </si>
  <si>
    <t>CSA College Student Affairs</t>
  </si>
  <si>
    <t>CSO Sec. Ed: Social Science</t>
  </si>
  <si>
    <t>CTL Secondary Education: TESOL</t>
  </si>
  <si>
    <t>EDE Elementary Education</t>
  </si>
  <si>
    <t>EHW Health and Wellness</t>
  </si>
  <si>
    <t>EST Strength and Conditioning</t>
  </si>
  <si>
    <t>EXC Exercise Science</t>
  </si>
  <si>
    <t>EXS Exercise Science</t>
  </si>
  <si>
    <t>HRD Human Resource Development</t>
  </si>
  <si>
    <t>LDT Learning Design and Technology</t>
  </si>
  <si>
    <t>SCL School Counseling</t>
  </si>
  <si>
    <t>EIN Educational Innovation</t>
  </si>
  <si>
    <t>SAE Adult Education</t>
  </si>
  <si>
    <t>SAS Educational Leadership</t>
  </si>
  <si>
    <t>SIE Interdisciplinary Education</t>
  </si>
  <si>
    <t>SIT Instructional Technology</t>
  </si>
  <si>
    <t>SME Measurement and Evaluation</t>
  </si>
  <si>
    <t>SRD Reading-Language Arts Ed</t>
  </si>
  <si>
    <t>SSP School Psychology</t>
  </si>
  <si>
    <t>SVO Vocational Education</t>
  </si>
  <si>
    <t>TED Teacher Education</t>
  </si>
  <si>
    <t>CRC Career Counseling</t>
  </si>
  <si>
    <t>LDTE E-Learning Design &amp; Develop</t>
  </si>
  <si>
    <t>JPN Japanese</t>
  </si>
  <si>
    <t>AES Earth and Space Science</t>
  </si>
  <si>
    <t>ASC Chemistry</t>
  </si>
  <si>
    <t>SEE Elementary Education</t>
  </si>
  <si>
    <t>SHA Higher Ed: Administration</t>
  </si>
  <si>
    <t>SSE Special Education</t>
  </si>
  <si>
    <t>x</t>
  </si>
  <si>
    <t>Reading</t>
  </si>
  <si>
    <t>Guidance and Counceling</t>
  </si>
  <si>
    <t>School Psych</t>
  </si>
  <si>
    <t>Middle Grades Math</t>
  </si>
  <si>
    <t>`</t>
  </si>
  <si>
    <t>AGC</t>
  </si>
  <si>
    <t>BMA-BMM</t>
  </si>
  <si>
    <t>Program Name</t>
  </si>
  <si>
    <t>##</t>
  </si>
  <si>
    <t>USF programs rating higher than State rating</t>
  </si>
  <si>
    <t>Maximum APPR score achieved</t>
  </si>
  <si>
    <t>No rating/No data</t>
  </si>
  <si>
    <t>Note: State reports combine BS/MAT data</t>
  </si>
  <si>
    <t>Placement/Retention</t>
  </si>
  <si>
    <t>Guidance and Counseling</t>
  </si>
  <si>
    <t>Legend</t>
  </si>
  <si>
    <t>5 Year APPR Data - Initial Teacher Preparation</t>
  </si>
  <si>
    <t>Elementary/Exceptional Education</t>
  </si>
  <si>
    <t>District Performance Evaluations</t>
  </si>
  <si>
    <t>VAM - Value Added Modeling</t>
  </si>
  <si>
    <t>VAM Score 2020</t>
  </si>
  <si>
    <t>VAM Score 2021</t>
  </si>
  <si>
    <t>VAM Score 2022</t>
  </si>
  <si>
    <t>VAM Score 2023</t>
  </si>
  <si>
    <t>VAM Score 2024</t>
  </si>
  <si>
    <t>VAM White 2020</t>
  </si>
  <si>
    <t>VAM White 2021</t>
  </si>
  <si>
    <t>VAM White 2022</t>
  </si>
  <si>
    <t>VAM White 2023</t>
  </si>
  <si>
    <t>VAM White 2024</t>
  </si>
  <si>
    <t>VAM White State 2020</t>
  </si>
  <si>
    <t>VAM White State 2021</t>
  </si>
  <si>
    <t>VAM White State 2022</t>
  </si>
  <si>
    <t>VAM White State 2023</t>
  </si>
  <si>
    <t>VAM White State 2024</t>
  </si>
  <si>
    <t>VAM African American 2020</t>
  </si>
  <si>
    <t>VAM African American 2021</t>
  </si>
  <si>
    <t>VAM African American 2022</t>
  </si>
  <si>
    <t>VAM African American 2023</t>
  </si>
  <si>
    <t>VAM African American 2024</t>
  </si>
  <si>
    <t>VAM African American State 2020</t>
  </si>
  <si>
    <t>VAM African American State 2021</t>
  </si>
  <si>
    <t>VAM African American State 2022</t>
  </si>
  <si>
    <t>VAM African American State 2023</t>
  </si>
  <si>
    <t>VAM African American State 2024</t>
  </si>
  <si>
    <t>VAM Hispanic 2020</t>
  </si>
  <si>
    <t>VAM Hispanic 2021</t>
  </si>
  <si>
    <t>VAM Hispanic 2022</t>
  </si>
  <si>
    <t>VAM Hispanic 2023</t>
  </si>
  <si>
    <t>VAM Hispanic 2024</t>
  </si>
  <si>
    <t>VAM Hispanic State 2020</t>
  </si>
  <si>
    <t>VAM Hispanic State 2021</t>
  </si>
  <si>
    <t>VAM Hispanic State 2022</t>
  </si>
  <si>
    <t>VAM Hispanic State 2023</t>
  </si>
  <si>
    <t>VAM Hispanic State 2024</t>
  </si>
  <si>
    <t>VAM Asian 2020</t>
  </si>
  <si>
    <t>VAM Asian 2021</t>
  </si>
  <si>
    <t>VAM Asian 2022</t>
  </si>
  <si>
    <t>VAM Asian 2023</t>
  </si>
  <si>
    <t>VAM Asian 2024</t>
  </si>
  <si>
    <t>VAM Asian State 2020</t>
  </si>
  <si>
    <t>VAM Asian State 2021</t>
  </si>
  <si>
    <t>VAM Asian State 2022</t>
  </si>
  <si>
    <t>VAM Asian State 2023</t>
  </si>
  <si>
    <t>VAM Asian State 2024</t>
  </si>
  <si>
    <t>VAM Native American 2020</t>
  </si>
  <si>
    <t>VAM Native American 2021</t>
  </si>
  <si>
    <t>VAM Native American 2022</t>
  </si>
  <si>
    <t>VAM Native American 2023</t>
  </si>
  <si>
    <t>VAM Native American 2024</t>
  </si>
  <si>
    <t>VAM Native American State 2020</t>
  </si>
  <si>
    <t>VAM Native American State 2021</t>
  </si>
  <si>
    <t>VAM Native American State 2022</t>
  </si>
  <si>
    <t>VAM Native American State 2023</t>
  </si>
  <si>
    <t>VAM Native American State 2024</t>
  </si>
  <si>
    <t>VAM Free/Reduced Lunch 2020</t>
  </si>
  <si>
    <t>VAM Free/Reduced Lunch 2021</t>
  </si>
  <si>
    <t>VAM Free/Reduced Lunch 2023</t>
  </si>
  <si>
    <t>VAM Free/Reduced Lunch 2022</t>
  </si>
  <si>
    <t>VAM Free/Reduced Lunch 2024</t>
  </si>
  <si>
    <t>VAM Free/Reduced Lunch State 2020</t>
  </si>
  <si>
    <t>VAM Free/Reduced Lunch State 2021</t>
  </si>
  <si>
    <t>VAM Free/Reduced Lunch State 2022</t>
  </si>
  <si>
    <t>VAM Free/Reduced Lunch State 2023</t>
  </si>
  <si>
    <t>VAM Students with Disabilities 2024</t>
  </si>
  <si>
    <t>VAM Free/Reduced Lunch State 2024</t>
  </si>
  <si>
    <t>VAM Students with Disabilities 2020</t>
  </si>
  <si>
    <t>VAM Students with Disabilities 2021</t>
  </si>
  <si>
    <t>VAM Students with Disabilities 2022</t>
  </si>
  <si>
    <t>VAM Students with Disabilities 2023</t>
  </si>
  <si>
    <t>VAM Students with Disabilities State 2020</t>
  </si>
  <si>
    <t>VAM Students with Disabilities State 2021</t>
  </si>
  <si>
    <t>VAM Students with Disabilities State 2022</t>
  </si>
  <si>
    <t>VAM Students with Disabilities State 2023</t>
  </si>
  <si>
    <t>VAM Students with Disabilities State 2024</t>
  </si>
  <si>
    <t>VAM ELL 2020</t>
  </si>
  <si>
    <t>VAM ELL 2021</t>
  </si>
  <si>
    <t>VAM ELL 2022</t>
  </si>
  <si>
    <t>VAM ELL 2023</t>
  </si>
  <si>
    <t>VAM ELL 2024</t>
  </si>
  <si>
    <t>VAM ELL State 2020</t>
  </si>
  <si>
    <t>VAM ELL State 2021</t>
  </si>
  <si>
    <t>VAM ELL State 2022</t>
  </si>
  <si>
    <t>VAM ELL State 2023</t>
  </si>
  <si>
    <t>VAM Subgroup Score 2024</t>
  </si>
  <si>
    <t>VAM ELL State 2024</t>
  </si>
  <si>
    <t>VAM Subgroup Score 2020</t>
  </si>
  <si>
    <t>VAM Subgroup Score 2021</t>
  </si>
  <si>
    <t>VAM Subgroup Score 2022</t>
  </si>
  <si>
    <t>VAM Subgroup Score 2023</t>
  </si>
  <si>
    <t>High Demand Teacher Needs Area*</t>
  </si>
  <si>
    <t>*In 2023 Critical Shortage was changed to High Demand Teacher Needs Area</t>
  </si>
  <si>
    <t>5 Year APPR Data - Advanced Teacher Preparation</t>
  </si>
  <si>
    <t>*Strarting in 2022 Critical Shortage was changed to High Demand Teacher Needs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</si>
</sst>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-#,##0"/>
    <numFmt numFmtId="165" formatCode="0.0"/>
    <numFmt numFmtId="166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theme="1"/>
      <name val="Cambria"/>
      <family val="1"/>
    </font>
    <font>
      <b/>
      <sz val="14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i/>
      <sz val="11"/>
      <color theme="1"/>
      <name val="Cambria"/>
      <family val="1"/>
    </font>
    <font>
      <i/>
      <sz val="11"/>
      <color theme="9" tint="-0.249977111117893"/>
      <name val="Cambria"/>
      <family val="1"/>
    </font>
    <font>
      <i/>
      <sz val="11"/>
      <color theme="0"/>
      <name val="Cambria"/>
      <family val="1"/>
    </font>
    <font>
      <i/>
      <sz val="11"/>
      <name val="Cambria"/>
      <family val="1"/>
    </font>
    <font>
      <i/>
      <sz val="12"/>
      <name val="Cambria"/>
      <family val="1"/>
    </font>
    <font>
      <b/>
      <i/>
      <sz val="16"/>
      <color theme="1"/>
      <name val="Cambria"/>
      <family val="1"/>
    </font>
    <font>
      <sz val="11"/>
      <color theme="9" tint="-0.249977111117893"/>
      <name val="Cambria"/>
      <family val="1"/>
    </font>
    <font>
      <b/>
      <i/>
      <sz val="12"/>
      <name val="Cambria"/>
      <family val="1"/>
    </font>
    <font>
      <b/>
      <sz val="16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208">
    <xf numFmtId="0" fontId="0" fillId="0" borderId="0" xfId="0"/>
    <xf numFmtId="0" fontId="0" fillId="0" borderId="1" xfId="0" applyBorder="1"/>
    <xf numFmtId="165" fontId="0" fillId="0" borderId="0" xfId="0" applyNumberFormat="1"/>
    <xf numFmtId="1" fontId="0" fillId="0" borderId="0" xfId="0" applyNumberFormat="1"/>
    <xf numFmtId="0" fontId="0" fillId="0" borderId="0" xfId="0" applyAlignment="1">
      <alignment textRotation="90"/>
    </xf>
    <xf numFmtId="0" fontId="1" fillId="0" borderId="1" xfId="0" applyFont="1" applyBorder="1"/>
    <xf numFmtId="165" fontId="1" fillId="0" borderId="1" xfId="0" applyNumberFormat="1" applyFont="1" applyBorder="1"/>
    <xf numFmtId="165" fontId="1" fillId="2" borderId="1" xfId="0" applyNumberFormat="1" applyFont="1" applyFill="1" applyBorder="1"/>
    <xf numFmtId="0" fontId="1" fillId="0" borderId="2" xfId="0" applyFont="1" applyBorder="1"/>
    <xf numFmtId="0" fontId="1" fillId="0" borderId="3" xfId="0" applyFont="1" applyBorder="1" applyAlignment="1">
      <alignment textRotation="90"/>
    </xf>
    <xf numFmtId="0" fontId="1" fillId="0" borderId="4" xfId="0" applyFont="1" applyBorder="1" applyAlignment="1">
      <alignment textRotation="90"/>
    </xf>
    <xf numFmtId="0" fontId="1" fillId="0" borderId="5" xfId="0" applyFont="1" applyBorder="1" applyAlignment="1">
      <alignment textRotation="90"/>
    </xf>
    <xf numFmtId="165" fontId="1" fillId="0" borderId="6" xfId="0" applyNumberFormat="1" applyFont="1" applyBorder="1"/>
    <xf numFmtId="0" fontId="1" fillId="0" borderId="7" xfId="0" applyFont="1" applyBorder="1"/>
    <xf numFmtId="2" fontId="1" fillId="0" borderId="6" xfId="0" applyNumberFormat="1" applyFont="1" applyBorder="1"/>
    <xf numFmtId="1" fontId="1" fillId="0" borderId="5" xfId="0" applyNumberFormat="1" applyFont="1" applyBorder="1" applyAlignment="1">
      <alignment textRotation="90"/>
    </xf>
    <xf numFmtId="166" fontId="1" fillId="0" borderId="6" xfId="0" applyNumberFormat="1" applyFont="1" applyBorder="1"/>
    <xf numFmtId="1" fontId="1" fillId="0" borderId="7" xfId="0" applyNumberFormat="1" applyFont="1" applyBorder="1"/>
    <xf numFmtId="165" fontId="1" fillId="0" borderId="7" xfId="0" applyNumberFormat="1" applyFont="1" applyBorder="1"/>
    <xf numFmtId="165" fontId="1" fillId="2" borderId="6" xfId="0" applyNumberFormat="1" applyFont="1" applyFill="1" applyBorder="1"/>
    <xf numFmtId="1" fontId="1" fillId="0" borderId="8" xfId="0" applyNumberFormat="1" applyFont="1" applyBorder="1" applyAlignment="1">
      <alignment textRotation="90"/>
    </xf>
    <xf numFmtId="1" fontId="1" fillId="0" borderId="9" xfId="0" applyNumberFormat="1" applyFont="1" applyBorder="1"/>
    <xf numFmtId="1" fontId="1" fillId="2" borderId="7" xfId="0" applyNumberFormat="1" applyFont="1" applyFill="1" applyBorder="1"/>
    <xf numFmtId="165" fontId="1" fillId="0" borderId="8" xfId="0" applyNumberFormat="1" applyFont="1" applyBorder="1" applyAlignment="1">
      <alignment textRotation="90"/>
    </xf>
    <xf numFmtId="165" fontId="1" fillId="0" borderId="9" xfId="0" applyNumberFormat="1" applyFont="1" applyBorder="1"/>
    <xf numFmtId="0" fontId="1" fillId="0" borderId="10" xfId="0" applyFont="1" applyBorder="1"/>
    <xf numFmtId="165" fontId="1" fillId="2" borderId="11" xfId="0" applyNumberFormat="1" applyFont="1" applyFill="1" applyBorder="1"/>
    <xf numFmtId="165" fontId="1" fillId="0" borderId="12" xfId="0" applyNumberFormat="1" applyFont="1" applyBorder="1"/>
    <xf numFmtId="0" fontId="1" fillId="0" borderId="13" xfId="0" applyFont="1" applyBorder="1"/>
    <xf numFmtId="2" fontId="1" fillId="0" borderId="11" xfId="0" applyNumberFormat="1" applyFont="1" applyBorder="1"/>
    <xf numFmtId="166" fontId="1" fillId="0" borderId="11" xfId="0" applyNumberFormat="1" applyFont="1" applyBorder="1"/>
    <xf numFmtId="1" fontId="1" fillId="0" borderId="13" xfId="0" applyNumberFormat="1" applyFont="1" applyBorder="1"/>
    <xf numFmtId="165" fontId="1" fillId="0" borderId="11" xfId="0" applyNumberFormat="1" applyFont="1" applyBorder="1"/>
    <xf numFmtId="165" fontId="1" fillId="0" borderId="13" xfId="0" applyNumberFormat="1" applyFont="1" applyBorder="1"/>
    <xf numFmtId="1" fontId="1" fillId="0" borderId="14" xfId="0" applyNumberFormat="1" applyFont="1" applyBorder="1"/>
    <xf numFmtId="165" fontId="1" fillId="0" borderId="14" xfId="0" applyNumberFormat="1" applyFont="1" applyBorder="1"/>
    <xf numFmtId="165" fontId="0" fillId="0" borderId="1" xfId="0" applyNumberFormat="1" applyBorder="1"/>
    <xf numFmtId="1" fontId="0" fillId="3" borderId="1" xfId="0" applyNumberFormat="1" applyFill="1" applyBorder="1"/>
    <xf numFmtId="0" fontId="1" fillId="0" borderId="15" xfId="0" applyFont="1" applyBorder="1"/>
    <xf numFmtId="1" fontId="0" fillId="0" borderId="1" xfId="0" applyNumberFormat="1" applyBorder="1"/>
    <xf numFmtId="165" fontId="0" fillId="2" borderId="1" xfId="0" applyNumberFormat="1" applyFill="1" applyBorder="1"/>
    <xf numFmtId="0" fontId="0" fillId="3" borderId="1" xfId="0" applyFill="1" applyBorder="1"/>
    <xf numFmtId="0" fontId="3" fillId="0" borderId="0" xfId="0" pivotButton="1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0" borderId="0" xfId="0" applyFont="1" applyAlignment="1">
      <alignment horizontal="left" indent="1"/>
    </xf>
    <xf numFmtId="0" fontId="5" fillId="0" borderId="0" xfId="0" applyFont="1"/>
    <xf numFmtId="0" fontId="5" fillId="0" borderId="27" xfId="0" applyFont="1" applyBorder="1" applyAlignment="1">
      <alignment textRotation="90"/>
    </xf>
    <xf numFmtId="165" fontId="5" fillId="0" borderId="3" xfId="1" applyNumberFormat="1" applyFont="1" applyFill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165" fontId="5" fillId="0" borderId="6" xfId="1" applyNumberFormat="1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5" fontId="5" fillId="0" borderId="20" xfId="1" applyNumberFormat="1" applyFont="1" applyFill="1" applyBorder="1" applyAlignment="1">
      <alignment horizontal="center"/>
    </xf>
    <xf numFmtId="165" fontId="5" fillId="0" borderId="21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165" fontId="5" fillId="0" borderId="2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/>
    <xf numFmtId="0" fontId="5" fillId="0" borderId="26" xfId="0" applyFont="1" applyBorder="1" applyAlignment="1">
      <alignment textRotation="90"/>
    </xf>
    <xf numFmtId="165" fontId="5" fillId="0" borderId="1" xfId="0" applyNumberFormat="1" applyFont="1" applyBorder="1"/>
    <xf numFmtId="165" fontId="5" fillId="0" borderId="21" xfId="0" applyNumberFormat="1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23" xfId="0" applyFont="1" applyBorder="1"/>
    <xf numFmtId="165" fontId="5" fillId="0" borderId="7" xfId="0" applyNumberFormat="1" applyFont="1" applyBorder="1"/>
    <xf numFmtId="165" fontId="5" fillId="0" borderId="22" xfId="0" applyNumberFormat="1" applyFont="1" applyBorder="1"/>
    <xf numFmtId="165" fontId="9" fillId="6" borderId="6" xfId="0" applyNumberFormat="1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1" fontId="5" fillId="0" borderId="27" xfId="0" applyNumberFormat="1" applyFont="1" applyBorder="1" applyAlignment="1">
      <alignment textRotation="90"/>
    </xf>
    <xf numFmtId="165" fontId="5" fillId="0" borderId="27" xfId="0" applyNumberFormat="1" applyFont="1" applyBorder="1" applyAlignment="1">
      <alignment textRotation="90"/>
    </xf>
    <xf numFmtId="165" fontId="5" fillId="0" borderId="28" xfId="0" applyNumberFormat="1" applyFont="1" applyBorder="1" applyAlignment="1">
      <alignment textRotation="90"/>
    </xf>
    <xf numFmtId="165" fontId="5" fillId="0" borderId="3" xfId="0" applyNumberFormat="1" applyFont="1" applyBorder="1"/>
    <xf numFmtId="165" fontId="5" fillId="0" borderId="4" xfId="0" applyNumberFormat="1" applyFont="1" applyBorder="1"/>
    <xf numFmtId="165" fontId="5" fillId="0" borderId="5" xfId="0" applyNumberFormat="1" applyFont="1" applyBorder="1"/>
    <xf numFmtId="165" fontId="5" fillId="0" borderId="6" xfId="0" applyNumberFormat="1" applyFont="1" applyBorder="1"/>
    <xf numFmtId="165" fontId="5" fillId="0" borderId="20" xfId="0" applyNumberFormat="1" applyFont="1" applyBorder="1"/>
    <xf numFmtId="0" fontId="11" fillId="0" borderId="5" xfId="0" applyFont="1" applyBorder="1"/>
    <xf numFmtId="0" fontId="10" fillId="0" borderId="26" xfId="0" applyFont="1" applyBorder="1"/>
    <xf numFmtId="165" fontId="5" fillId="0" borderId="2" xfId="0" applyNumberFormat="1" applyFont="1" applyBorder="1"/>
    <xf numFmtId="165" fontId="5" fillId="0" borderId="35" xfId="0" applyNumberFormat="1" applyFont="1" applyBorder="1"/>
    <xf numFmtId="0" fontId="5" fillId="0" borderId="17" xfId="0" applyFont="1" applyBorder="1" applyAlignment="1">
      <alignment textRotation="90"/>
    </xf>
    <xf numFmtId="0" fontId="5" fillId="0" borderId="18" xfId="0" applyFont="1" applyBorder="1" applyAlignment="1">
      <alignment textRotation="90"/>
    </xf>
    <xf numFmtId="0" fontId="8" fillId="7" borderId="6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" fontId="5" fillId="0" borderId="18" xfId="0" applyNumberFormat="1" applyFont="1" applyBorder="1" applyAlignment="1">
      <alignment textRotation="90"/>
    </xf>
    <xf numFmtId="165" fontId="5" fillId="0" borderId="19" xfId="0" applyNumberFormat="1" applyFont="1" applyBorder="1" applyAlignment="1">
      <alignment textRotation="90"/>
    </xf>
    <xf numFmtId="0" fontId="5" fillId="0" borderId="36" xfId="0" applyFont="1" applyBorder="1"/>
    <xf numFmtId="0" fontId="5" fillId="0" borderId="37" xfId="0" applyFont="1" applyBorder="1"/>
    <xf numFmtId="0" fontId="5" fillId="0" borderId="38" xfId="0" applyFont="1" applyBorder="1"/>
    <xf numFmtId="165" fontId="5" fillId="0" borderId="0" xfId="1" applyNumberFormat="1" applyFon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5" fontId="13" fillId="7" borderId="6" xfId="1" applyNumberFormat="1" applyFont="1" applyFill="1" applyBorder="1" applyAlignment="1">
      <alignment horizontal="center" vertical="center"/>
    </xf>
    <xf numFmtId="0" fontId="14" fillId="0" borderId="31" xfId="0" applyFont="1" applyBorder="1"/>
    <xf numFmtId="0" fontId="14" fillId="0" borderId="26" xfId="0" applyFont="1" applyBorder="1"/>
    <xf numFmtId="0" fontId="14" fillId="0" borderId="25" xfId="0" applyFont="1" applyBorder="1"/>
    <xf numFmtId="165" fontId="5" fillId="0" borderId="40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5" fontId="5" fillId="0" borderId="35" xfId="0" applyNumberFormat="1" applyFont="1" applyBorder="1" applyAlignment="1">
      <alignment horizontal="center"/>
    </xf>
    <xf numFmtId="165" fontId="5" fillId="0" borderId="41" xfId="1" applyNumberFormat="1" applyFont="1" applyFill="1" applyBorder="1" applyAlignment="1">
      <alignment horizontal="center"/>
    </xf>
    <xf numFmtId="165" fontId="5" fillId="0" borderId="24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/>
    <xf numFmtId="0" fontId="5" fillId="0" borderId="10" xfId="0" applyFont="1" applyBorder="1"/>
    <xf numFmtId="0" fontId="5" fillId="0" borderId="35" xfId="0" applyFont="1" applyBorder="1"/>
    <xf numFmtId="165" fontId="5" fillId="0" borderId="18" xfId="0" applyNumberFormat="1" applyFont="1" applyBorder="1" applyAlignment="1">
      <alignment textRotation="90"/>
    </xf>
    <xf numFmtId="165" fontId="13" fillId="7" borderId="20" xfId="1" applyNumberFormat="1" applyFont="1" applyFill="1" applyBorder="1" applyAlignment="1">
      <alignment horizontal="center" vertical="center"/>
    </xf>
    <xf numFmtId="165" fontId="5" fillId="0" borderId="3" xfId="0" applyNumberFormat="1" applyFont="1" applyBorder="1" applyAlignment="1">
      <alignment horizontal="left" textRotation="90"/>
    </xf>
    <xf numFmtId="165" fontId="5" fillId="0" borderId="4" xfId="0" applyNumberFormat="1" applyFont="1" applyBorder="1" applyAlignment="1">
      <alignment horizontal="left" textRotation="90"/>
    </xf>
    <xf numFmtId="165" fontId="5" fillId="0" borderId="5" xfId="0" applyNumberFormat="1" applyFont="1" applyBorder="1" applyAlignment="1">
      <alignment horizontal="left" textRotation="90"/>
    </xf>
    <xf numFmtId="165" fontId="5" fillId="0" borderId="26" xfId="0" applyNumberFormat="1" applyFont="1" applyBorder="1" applyAlignment="1">
      <alignment textRotation="90"/>
    </xf>
    <xf numFmtId="165" fontId="5" fillId="0" borderId="39" xfId="0" applyNumberFormat="1" applyFont="1" applyBorder="1" applyAlignment="1">
      <alignment textRotation="90"/>
    </xf>
    <xf numFmtId="165" fontId="5" fillId="0" borderId="4" xfId="0" applyNumberFormat="1" applyFont="1" applyBorder="1" applyAlignment="1">
      <alignment textRotation="90"/>
    </xf>
    <xf numFmtId="165" fontId="5" fillId="0" borderId="5" xfId="0" applyNumberFormat="1" applyFont="1" applyBorder="1" applyAlignment="1">
      <alignment textRotation="90"/>
    </xf>
    <xf numFmtId="165" fontId="5" fillId="0" borderId="10" xfId="0" applyNumberFormat="1" applyFont="1" applyBorder="1"/>
    <xf numFmtId="165" fontId="11" fillId="0" borderId="25" xfId="0" applyNumberFormat="1" applyFont="1" applyBorder="1"/>
    <xf numFmtId="165" fontId="11" fillId="0" borderId="25" xfId="0" applyNumberFormat="1" applyFont="1" applyBorder="1" applyAlignment="1">
      <alignment horizontal="left"/>
    </xf>
    <xf numFmtId="165" fontId="5" fillId="0" borderId="41" xfId="0" applyNumberFormat="1" applyFont="1" applyBorder="1" applyAlignment="1">
      <alignment horizontal="left" textRotation="90"/>
    </xf>
    <xf numFmtId="165" fontId="5" fillId="0" borderId="40" xfId="0" applyNumberFormat="1" applyFont="1" applyBorder="1" applyAlignment="1">
      <alignment horizontal="left" textRotation="90"/>
    </xf>
    <xf numFmtId="165" fontId="5" fillId="0" borderId="42" xfId="0" applyNumberFormat="1" applyFont="1" applyBorder="1" applyAlignment="1">
      <alignment textRotation="90"/>
    </xf>
    <xf numFmtId="0" fontId="5" fillId="8" borderId="19" xfId="0" applyFont="1" applyFill="1" applyBorder="1" applyAlignment="1">
      <alignment textRotation="90"/>
    </xf>
    <xf numFmtId="1" fontId="5" fillId="8" borderId="18" xfId="0" applyNumberFormat="1" applyFont="1" applyFill="1" applyBorder="1" applyAlignment="1">
      <alignment textRotation="90"/>
    </xf>
    <xf numFmtId="1" fontId="5" fillId="8" borderId="27" xfId="0" applyNumberFormat="1" applyFont="1" applyFill="1" applyBorder="1" applyAlignment="1">
      <alignment textRotation="90"/>
    </xf>
    <xf numFmtId="165" fontId="5" fillId="8" borderId="3" xfId="0" applyNumberFormat="1" applyFont="1" applyFill="1" applyBorder="1" applyAlignment="1">
      <alignment horizontal="left" textRotation="90"/>
    </xf>
    <xf numFmtId="165" fontId="5" fillId="8" borderId="4" xfId="0" applyNumberFormat="1" applyFont="1" applyFill="1" applyBorder="1" applyAlignment="1">
      <alignment horizontal="left" textRotation="90"/>
    </xf>
    <xf numFmtId="165" fontId="5" fillId="8" borderId="5" xfId="0" applyNumberFormat="1" applyFont="1" applyFill="1" applyBorder="1" applyAlignment="1">
      <alignment horizontal="left" textRotation="90"/>
    </xf>
    <xf numFmtId="165" fontId="5" fillId="8" borderId="3" xfId="0" applyNumberFormat="1" applyFont="1" applyFill="1" applyBorder="1" applyAlignment="1">
      <alignment textRotation="90"/>
    </xf>
    <xf numFmtId="165" fontId="5" fillId="8" borderId="4" xfId="0" applyNumberFormat="1" applyFont="1" applyFill="1" applyBorder="1" applyAlignment="1">
      <alignment textRotation="90"/>
    </xf>
    <xf numFmtId="165" fontId="5" fillId="8" borderId="5" xfId="0" applyNumberFormat="1" applyFont="1" applyFill="1" applyBorder="1" applyAlignment="1">
      <alignment textRotation="90"/>
    </xf>
    <xf numFmtId="165" fontId="13" fillId="7" borderId="1" xfId="1" applyNumberFormat="1" applyFont="1" applyFill="1" applyBorder="1" applyAlignment="1">
      <alignment horizontal="center" vertical="center"/>
    </xf>
    <xf numFmtId="0" fontId="6" fillId="0" borderId="0" xfId="0" applyFont="1"/>
    <xf numFmtId="0" fontId="5" fillId="0" borderId="3" xfId="0" applyFont="1" applyBorder="1" applyAlignment="1">
      <alignment textRotation="90"/>
    </xf>
    <xf numFmtId="0" fontId="5" fillId="0" borderId="4" xfId="0" applyFont="1" applyBorder="1" applyAlignment="1">
      <alignment textRotation="90"/>
    </xf>
    <xf numFmtId="1" fontId="5" fillId="8" borderId="4" xfId="0" applyNumberFormat="1" applyFont="1" applyFill="1" applyBorder="1" applyAlignment="1">
      <alignment textRotation="90"/>
    </xf>
    <xf numFmtId="0" fontId="10" fillId="0" borderId="25" xfId="0" applyFont="1" applyBorder="1"/>
    <xf numFmtId="165" fontId="5" fillId="0" borderId="36" xfId="0" applyNumberFormat="1" applyFont="1" applyBorder="1" applyAlignment="1">
      <alignment textRotation="90"/>
    </xf>
    <xf numFmtId="165" fontId="5" fillId="0" borderId="37" xfId="0" applyNumberFormat="1" applyFont="1" applyBorder="1" applyAlignment="1">
      <alignment textRotation="90"/>
    </xf>
    <xf numFmtId="165" fontId="5" fillId="0" borderId="38" xfId="0" applyNumberFormat="1" applyFont="1" applyBorder="1" applyAlignment="1">
      <alignment textRotation="90"/>
    </xf>
    <xf numFmtId="165" fontId="5" fillId="0" borderId="45" xfId="0" applyNumberFormat="1" applyFont="1" applyBorder="1" applyAlignment="1">
      <alignment textRotation="90"/>
    </xf>
    <xf numFmtId="165" fontId="5" fillId="0" borderId="46" xfId="0" applyNumberFormat="1" applyFont="1" applyBorder="1" applyAlignment="1">
      <alignment textRotation="90"/>
    </xf>
    <xf numFmtId="165" fontId="5" fillId="0" borderId="47" xfId="0" applyNumberFormat="1" applyFont="1" applyBorder="1" applyAlignment="1">
      <alignment textRotation="90"/>
    </xf>
    <xf numFmtId="165" fontId="5" fillId="0" borderId="45" xfId="0" applyNumberFormat="1" applyFont="1" applyBorder="1"/>
    <xf numFmtId="165" fontId="5" fillId="0" borderId="46" xfId="0" applyNumberFormat="1" applyFont="1" applyBorder="1"/>
    <xf numFmtId="165" fontId="5" fillId="0" borderId="47" xfId="0" applyNumberFormat="1" applyFont="1" applyBorder="1"/>
    <xf numFmtId="165" fontId="5" fillId="0" borderId="51" xfId="0" applyNumberFormat="1" applyFont="1" applyBorder="1" applyAlignment="1">
      <alignment textRotation="90"/>
    </xf>
    <xf numFmtId="165" fontId="5" fillId="0" borderId="52" xfId="0" applyNumberFormat="1" applyFont="1" applyBorder="1" applyAlignment="1">
      <alignment textRotation="90"/>
    </xf>
    <xf numFmtId="165" fontId="5" fillId="0" borderId="44" xfId="0" applyNumberFormat="1" applyFont="1" applyBorder="1" applyAlignment="1">
      <alignment textRotation="90"/>
    </xf>
    <xf numFmtId="165" fontId="5" fillId="0" borderId="50" xfId="0" applyNumberFormat="1" applyFont="1" applyBorder="1" applyAlignment="1">
      <alignment textRotation="90"/>
    </xf>
    <xf numFmtId="165" fontId="5" fillId="0" borderId="16" xfId="0" applyNumberFormat="1" applyFont="1" applyBorder="1" applyAlignment="1">
      <alignment textRotation="90"/>
    </xf>
    <xf numFmtId="165" fontId="5" fillId="0" borderId="37" xfId="0" applyNumberFormat="1" applyFont="1" applyBorder="1"/>
    <xf numFmtId="165" fontId="5" fillId="0" borderId="0" xfId="0" applyNumberFormat="1" applyFont="1" applyAlignment="1">
      <alignment textRotation="90"/>
    </xf>
    <xf numFmtId="165" fontId="5" fillId="0" borderId="53" xfId="0" applyNumberFormat="1" applyFont="1" applyBorder="1"/>
    <xf numFmtId="165" fontId="5" fillId="0" borderId="38" xfId="0" applyNumberFormat="1" applyFont="1" applyBorder="1"/>
    <xf numFmtId="165" fontId="5" fillId="0" borderId="43" xfId="0" applyNumberFormat="1" applyFont="1" applyBorder="1" applyAlignment="1">
      <alignment horizontal="center" textRotation="90"/>
    </xf>
    <xf numFmtId="165" fontId="5" fillId="0" borderId="33" xfId="0" applyNumberFormat="1" applyFont="1" applyBorder="1" applyAlignment="1">
      <alignment horizontal="center" textRotation="90"/>
    </xf>
    <xf numFmtId="165" fontId="5" fillId="0" borderId="34" xfId="0" applyNumberFormat="1" applyFont="1" applyBorder="1" applyAlignment="1">
      <alignment horizontal="center" textRotation="90"/>
    </xf>
    <xf numFmtId="165" fontId="5" fillId="0" borderId="45" xfId="0" applyNumberFormat="1" applyFont="1" applyBorder="1" applyAlignment="1">
      <alignment horizontal="center" textRotation="90"/>
    </xf>
    <xf numFmtId="165" fontId="5" fillId="0" borderId="46" xfId="0" applyNumberFormat="1" applyFont="1" applyBorder="1" applyAlignment="1">
      <alignment horizontal="center" textRotation="90"/>
    </xf>
    <xf numFmtId="165" fontId="5" fillId="0" borderId="47" xfId="0" applyNumberFormat="1" applyFont="1" applyBorder="1" applyAlignment="1">
      <alignment horizontal="center" textRotation="90"/>
    </xf>
    <xf numFmtId="165" fontId="5" fillId="0" borderId="48" xfId="0" applyNumberFormat="1" applyFont="1" applyBorder="1" applyAlignment="1">
      <alignment horizontal="center" textRotation="90"/>
    </xf>
    <xf numFmtId="165" fontId="5" fillId="0" borderId="32" xfId="0" applyNumberFormat="1" applyFont="1" applyBorder="1" applyAlignment="1">
      <alignment horizontal="center" textRotation="90"/>
    </xf>
    <xf numFmtId="165" fontId="5" fillId="0" borderId="49" xfId="0" applyNumberFormat="1" applyFont="1" applyBorder="1" applyAlignment="1">
      <alignment horizontal="center" textRotation="90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textRotation="90"/>
    </xf>
    <xf numFmtId="165" fontId="5" fillId="0" borderId="9" xfId="0" applyNumberFormat="1" applyFont="1" applyBorder="1" applyAlignment="1">
      <alignment horizontal="center" textRotation="90"/>
    </xf>
    <xf numFmtId="165" fontId="5" fillId="0" borderId="23" xfId="0" applyNumberFormat="1" applyFont="1" applyBorder="1" applyAlignment="1">
      <alignment horizontal="center" textRotation="90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165" fontId="5" fillId="0" borderId="36" xfId="0" applyNumberFormat="1" applyFont="1" applyBorder="1" applyAlignment="1">
      <alignment horizontal="center" textRotation="90"/>
    </xf>
    <xf numFmtId="165" fontId="5" fillId="0" borderId="37" xfId="0" applyNumberFormat="1" applyFont="1" applyBorder="1" applyAlignment="1">
      <alignment horizontal="center" textRotation="90"/>
    </xf>
    <xf numFmtId="165" fontId="5" fillId="0" borderId="38" xfId="0" applyNumberFormat="1" applyFont="1" applyBorder="1" applyAlignment="1">
      <alignment horizontal="center" textRotation="90"/>
    </xf>
    <xf numFmtId="165" fontId="5" fillId="0" borderId="51" xfId="0" applyNumberFormat="1" applyFont="1" applyBorder="1" applyAlignment="1">
      <alignment horizontal="center" textRotation="90"/>
    </xf>
    <xf numFmtId="165" fontId="5" fillId="0" borderId="52" xfId="0" applyNumberFormat="1" applyFont="1" applyBorder="1" applyAlignment="1">
      <alignment horizontal="center" textRotation="90"/>
    </xf>
    <xf numFmtId="165" fontId="5" fillId="0" borderId="44" xfId="0" applyNumberFormat="1" applyFont="1" applyBorder="1" applyAlignment="1">
      <alignment horizontal="center" textRotation="90"/>
    </xf>
  </cellXfs>
  <cellStyles count="2">
    <cellStyle name="Good" xfId="1" builtinId="26"/>
    <cellStyle name="Normal" xfId="0" builtinId="0"/>
  </cellStyles>
  <dxfs count="176"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0" tint="-0.49998474074526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0" tint="-0.499984740745262"/>
        </patternFill>
      </fill>
    </dxf>
    <dxf>
      <fill>
        <patternFill>
          <bgColor theme="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Moreland, Caleb" refreshedDate="43501.528317013886" backgroundQuery="1" createdVersion="6" refreshedVersion="6" minRefreshableVersion="3" recordCount="0" supportSubquery="1" supportAdvancedDrill="1" xr:uid="{00000000-000A-0000-FFFF-FFFF02000000}">
  <cacheSource type="external" connectionId="1"/>
  <cacheFields count="10">
    <cacheField name="[Term].[Year Academic].[Year Academic]" caption="Year Academic" numFmtId="0" hierarchy="41" level="1">
      <sharedItems containsSemiMixedTypes="0" containsString="0"/>
    </cacheField>
    <cacheField name="[Term].[Year Academic].[Year Academic].[Academic Year Sort]" caption="Academic Year Sort" propertyName="Academic Year Sort" numFmtId="0" hierarchy="41" level="1" memberPropertyField="1">
      <sharedItems containsSemiMixedTypes="0" containsString="0"/>
    </cacheField>
    <cacheField name="[Measures].[Count Degree Awarded Distinct]" caption="Count Degree Awarded Distinct" numFmtId="0" hierarchy="49" level="32767"/>
    <cacheField name="[Degree Awarded Major].[Org Unit College].[Org Unit College]" caption="Org Unit College" numFmtId="0" hierarchy="22" level="1">
      <sharedItems containsSemiMixedTypes="0" containsString="0"/>
    </cacheField>
    <cacheField name="[Degree Awarded Major].[Org Unit Campus].[Org Unit Campus]" caption="Org Unit Campus" numFmtId="0" hierarchy="20" level="1">
      <sharedItems containsSemiMixedTypes="0" containsString="0"/>
    </cacheField>
    <cacheField name="[Degree Awarded].[Student Concentration].[Student Concentration]" caption="Student Concentration" numFmtId="0" hierarchy="15" level="1">
      <sharedItems count="5">
        <s v="[Degree Awarded].[Student Concentration].&amp;[]" c=""/>
        <s v="[Degree Awarded].[Student Concentration].&amp;[AFF French]" c="AFF French"/>
        <s v="[Degree Awarded].[Student Concentration].&amp;[ASB Biology]" c="ASB Biology"/>
        <s v="[Degree Awarded].[Student Concentration].&amp;[ASY Physics]" c="ASY Physics"/>
        <s v="[Degree Awarded].[Student Concentration].&amp;[ITA Italian]" c="ITA Italian"/>
      </sharedItems>
    </cacheField>
    <cacheField name="[Degree Awarded].[Degree Level Awarded].[Degree Level Awarded]" caption="Degree Level Awarded" numFmtId="0" hierarchy="6" level="1">
      <sharedItems count="1">
        <s v="[Degree Awarded].[Degree Level Awarded].&amp;[Bachelor]" c="Bachelor"/>
      </sharedItems>
    </cacheField>
    <cacheField name="[Degree Awarded].[Degree Level Awarded].[Degree Level Awarded].[Degree Level Sort]" caption="Degree Level Sort" propertyName="Degree Level Sort" numFmtId="0" hierarchy="6" level="1" memberPropertyField="1">
      <sharedItems containsSemiMixedTypes="0" containsString="0"/>
    </cacheField>
    <cacheField name="[Degree Awarded].[Degree Level Awarded Detail].[Degree Level Awarded Detail]" caption="Degree Level Awarded Detail" numFmtId="0" hierarchy="7" level="1">
      <sharedItems count="1">
        <s v="[Degree Awarded].[Degree Level Awarded Detail].&amp;[MAT]" c="MAT"/>
      </sharedItems>
    </cacheField>
    <cacheField name="[Degree Awarded Major].[Student Major Title].[Student Major Title]" caption="Student Major Title" numFmtId="0" hierarchy="27" level="1">
      <sharedItems count="8">
        <s v="[Degree Awarded Major].[Student Major Title].&amp;[TEE Elementary Education]" c="TEE Elementary Education"/>
        <s v="[Degree Awarded Major].[Student Major Title].&amp;[TEN English Education]" c="TEN English Education"/>
        <s v="[Degree Awarded Major].[Student Major Title].&amp;[TFL Foreign Language Education]" c="TFL Foreign Language Education"/>
        <s v="[Degree Awarded Major].[Student Major Title].&amp;[TMA Middle Grades Mathematics]" c="TMA Middle Grades Mathematics"/>
        <s v="[Degree Awarded Major].[Student Major Title].&amp;[TSC Science Education]" c="TSC Science Education"/>
        <s v="[Degree Awarded Major].[Student Major Title].&amp;[TSM Mathematics Education (6-12)]" c="TSM Mathematics Education (6-12)"/>
        <s v="[Degree Awarded Major].[Student Major Title].&amp;[TSS Social Science Education]" c="TSS Social Science Education"/>
        <s v="[Degree Awarded Major].[Student Major Title].&amp;[TVE Exceptional Student Education]" c="TVE Exceptional Student Education"/>
      </sharedItems>
    </cacheField>
  </cacheFields>
  <cacheHierarchies count="78">
    <cacheHierarchy uniqueName="[CIP].[CIP]" caption="CIP" attribute="1" keyAttribute="1" defaultMemberUniqueName="[CIP].[CIP].[All]" allUniqueName="[CIP].[CIP].[All]" dimensionUniqueName="[CIP]" displayFolder="" count="0" unbalanced="0"/>
    <cacheHierarchy uniqueName="[CIP].[CIP Group]" caption="CIP Group" attribute="1" defaultMemberUniqueName="[CIP].[CIP Group].[All]" allUniqueName="[CIP].[CIP Group].[All]" dimensionUniqueName="[CIP]" displayFolder="" count="0" unbalanced="0"/>
    <cacheHierarchy uniqueName="[CIP].[CIP Hierarchy]" caption="CIP Hierarchy" defaultMemberUniqueName="[CIP].[CIP Hierarchy].[All]" allUniqueName="[CIP].[CIP Hierarchy].[All]" dimensionUniqueName="[CIP]" displayFolder="" count="3" unbalanced="0"/>
    <cacheHierarchy uniqueName="[CIP].[CIP Strategic Emphasis Group]" caption="CIP Strategic Emphasis Group" attribute="1" defaultMemberUniqueName="[CIP].[CIP Strategic Emphasis Group].[All]" allUniqueName="[CIP].[CIP Strategic Emphasis Group].[All]" dimensionUniqueName="[CIP]" displayFolder="" count="0" unbalanced="0"/>
    <cacheHierarchy uniqueName="[CIP].[CIP Title]" caption="CIP Title" attribute="1" defaultMemberUniqueName="[CIP].[CIP Title].[All]" allUniqueName="[CIP].[CIP Title].[All]" dimensionUniqueName="[CIP]" displayFolder="" count="0" unbalanced="0"/>
    <cacheHierarchy uniqueName="[Degree Awarded].[Degree CIP]" caption="Degree CIP" attribute="1" defaultMemberUniqueName="[Degree Awarded].[Degree CIP].[All]" allUniqueName="[Degree Awarded].[Degree CIP].[All]" dimensionUniqueName="[Degree Awarded]" displayFolder="" count="0" unbalanced="0"/>
    <cacheHierarchy uniqueName="[Degree Awarded].[Degree Level Awarded]" caption="Degree Level Awarded" attribute="1" defaultMemberUniqueName="[Degree Awarded].[Degree Level Awarded].[All]" allUniqueName="[Degree Awarded].[Degree Level Awarded].[All]" dimensionUniqueName="[Degree Awarded]" displayFolder="" count="2" unbalanced="0">
      <fieldsUsage count="2">
        <fieldUsage x="-1"/>
        <fieldUsage x="6"/>
      </fieldsUsage>
    </cacheHierarchy>
    <cacheHierarchy uniqueName="[Degree Awarded].[Degree Level Awarded Detail]" caption="Degree Level Awarded Detail" attribute="1" defaultMemberUniqueName="[Degree Awarded].[Degree Level Awarded Detail].[All]" allUniqueName="[Degree Awarded].[Degree Level Awarded Detail].[All]" dimensionUniqueName="[Degree Awarded]" displayFolder="" count="2" unbalanced="0">
      <fieldsUsage count="2">
        <fieldUsage x="-1"/>
        <fieldUsage x="8"/>
      </fieldsUsage>
    </cacheHierarchy>
    <cacheHierarchy uniqueName="[Degree Awarded].[Degree Level Sort]" caption="Degree Level Sort" attribute="1" defaultMemberUniqueName="[Degree Awarded].[Degree Level Sort].[All]" allUniqueName="[Degree Awarded].[Degree Level Sort].[All]" dimensionUniqueName="[Degree Awarded]" displayFolder="" count="0" unbalanced="0"/>
    <cacheHierarchy uniqueName="[Degree Awarded].[Flag PBF Excess Hours]" caption="Flag PBF Excess Hours" attribute="1" defaultMemberUniqueName="[Degree Awarded].[Flag PBF Excess Hours].[All]" allUniqueName="[Degree Awarded].[Flag PBF Excess Hours].[All]" dimensionUniqueName="[Degree Awarded]" displayFolder="" count="0" unbalanced="0"/>
    <cacheHierarchy uniqueName="[Degree Awarded].[Flag Student Honors]" caption="Flag Student Honors" attribute="1" defaultMemberUniqueName="[Degree Awarded].[Flag Student Honors].[All]" allUniqueName="[Degree Awarded].[Flag Student Honors].[All]" dimensionUniqueName="[Degree Awarded]" displayFolder="" count="0" unbalanced="0"/>
    <cacheHierarchy uniqueName="[Degree Awarded].[Flag Valid PBF Excess Hours Degree]" caption="Flag Valid PBF Excess Hours Degree" attribute="1" defaultMemberUniqueName="[Degree Awarded].[Flag Valid PBF Excess Hours Degree].[All]" allUniqueName="[Degree Awarded].[Flag Valid PBF Excess Hours Degree].[All]" dimensionUniqueName="[Degree Awarded]" displayFolder="" count="0" unbalanced="0"/>
    <cacheHierarchy uniqueName="[Degree Awarded].[Person Gender]" caption="Person Gender" attribute="1" defaultMemberUniqueName="[Degree Awarded].[Person Gender].[All]" allUniqueName="[Degree Awarded].[Person Gender].[All]" dimensionUniqueName="[Degree Awarded]" displayFolder="" count="0" unbalanced="0"/>
    <cacheHierarchy uniqueName="[Degree Awarded].[Person Name]" caption="Person Name" attribute="1" defaultMemberUniqueName="[Degree Awarded].[Person Name].[All]" allUniqueName="[Degree Awarded].[Person Name].[All]" dimensionUniqueName="[Degree Awarded]" displayFolder="" count="0" unbalanced="0"/>
    <cacheHierarchy uniqueName="[Degree Awarded].[Person Race]" caption="Person Race" attribute="1" defaultMemberUniqueName="[Degree Awarded].[Person Race].[All]" allUniqueName="[Degree Awarded].[Person Race].[All]" dimensionUniqueName="[Degree Awarded]" displayFolder="" count="0" unbalanced="0"/>
    <cacheHierarchy uniqueName="[Degree Awarded].[Student Concentration]" caption="Student Concentration" attribute="1" defaultMemberUniqueName="[Degree Awarded].[Student Concentration].[All]" allUniqueName="[Degree Awarded].[Student Concentration].[All]" dimensionUniqueName="[Degree Awarded]" displayFolder="" count="2" unbalanced="0">
      <fieldsUsage count="2">
        <fieldUsage x="-1"/>
        <fieldUsage x="5"/>
      </fieldsUsage>
    </cacheHierarchy>
    <cacheHierarchy uniqueName="[Degree Awarded].[Student ID]" caption="Student ID" attribute="1" defaultMemberUniqueName="[Degree Awarded].[Student ID].[All]" allUniqueName="[Degree Awarded].[Student ID].[All]" dimensionUniqueName="[Degree Awarded]" displayFolder="" count="0" unbalanced="0"/>
    <cacheHierarchy uniqueName="[Degree Awarded].[Student Type]" caption="Student Type" attribute="1" defaultMemberUniqueName="[Degree Awarded].[Student Type].[All]" allUniqueName="[Degree Awarded].[Student Type].[All]" dimensionUniqueName="[Degree Awarded]" displayFolder="" count="0" unbalanced="0"/>
    <cacheHierarchy uniqueName="[Degree Awarded].[Time Unit Term]" caption="Time Unit Term" attribute="1" keyAttribute="1" defaultMemberUniqueName="[Degree Awarded].[Time Unit Term].[All]" allUniqueName="[Degree Awarded].[Time Unit Term].[All]" dimensionUniqueName="[Degree Awarded]" displayFolder="" count="0" unbalanced="0"/>
    <cacheHierarchy uniqueName="[Degree Awarded Major].[Flag Org Unit Academic]" caption="Flag Org Unit Academic" attribute="1" defaultMemberUniqueName="[Degree Awarded Major].[Flag Org Unit Academic].[All]" allUniqueName="[Degree Awarded Major].[Flag Org Unit Academic].[All]" dimensionUniqueName="[Degree Awarded Major]" displayFolder="" count="0" unbalanced="0"/>
    <cacheHierarchy uniqueName="[Degree Awarded Major].[Org Unit Campus]" caption="Org Unit Campus" attribute="1" defaultMemberUniqueName="[Degree Awarded Major].[Org Unit Campus].[All]" allUniqueName="[Degree Awarded Major].[Org Unit Campus].[All]" dimensionUniqueName="[Degree Awarded Major]" displayFolder="" count="2" unbalanced="0">
      <fieldsUsage count="2">
        <fieldUsage x="-1"/>
        <fieldUsage x="4"/>
      </fieldsUsage>
    </cacheHierarchy>
    <cacheHierarchy uniqueName="[Degree Awarded Major].[Org Unit Campus Sort]" caption="Org Unit Campus Sort" attribute="1" defaultMemberUniqueName="[Degree Awarded Major].[Org Unit Campus Sort].[All]" allUniqueName="[Degree Awarded Major].[Org Unit Campus Sort].[All]" dimensionUniqueName="[Degree Awarded Major]" displayFolder="" count="0" unbalanced="0"/>
    <cacheHierarchy uniqueName="[Degree Awarded Major].[Org Unit College]" caption="Org Unit College" attribute="1" defaultMemberUniqueName="[Degree Awarded Major].[Org Unit College].[All]" allUniqueName="[Degree Awarded Major].[Org Unit College].[All]" dimensionUniqueName="[Degree Awarded Major]" displayFolder="" count="2" unbalanced="0">
      <fieldsUsage count="2">
        <fieldUsage x="-1"/>
        <fieldUsage x="3"/>
      </fieldsUsage>
    </cacheHierarchy>
    <cacheHierarchy uniqueName="[Degree Awarded Major].[Org Unit Department]" caption="Org Unit Department" attribute="1" defaultMemberUniqueName="[Degree Awarded Major].[Org Unit Department].[All]" allUniqueName="[Degree Awarded Major].[Org Unit Department].[All]" dimensionUniqueName="[Degree Awarded Major]" displayFolder="" count="0" unbalanced="0"/>
    <cacheHierarchy uniqueName="[Degree Awarded Major].[Org Unit Dept Cost Based]" caption="Org Unit Dept Cost Based" attribute="1" defaultMemberUniqueName="[Degree Awarded Major].[Org Unit Dept Cost Based].[All]" allUniqueName="[Degree Awarded Major].[Org Unit Dept Cost Based].[All]" dimensionUniqueName="[Degree Awarded Major]" displayFolder="" count="0" unbalanced="0"/>
    <cacheHierarchy uniqueName="[Degree Awarded Major].[Org Unit Major Hierarchy]" caption="Org Unit Major Hierarchy" defaultMemberUniqueName="[Degree Awarded Major].[Org Unit Major Hierarchy].[All]" allUniqueName="[Degree Awarded Major].[Org Unit Major Hierarchy].[All]" dimensionUniqueName="[Degree Awarded Major]" displayFolder="" count="5" unbalanced="0"/>
    <cacheHierarchy uniqueName="[Degree Awarded Major].[Student Major]" caption="Student Major" attribute="1" keyAttribute="1" defaultMemberUniqueName="[Degree Awarded Major].[Student Major].[All]" allUniqueName="[Degree Awarded Major].[Student Major].[All]" dimensionUniqueName="[Degree Awarded Major]" displayFolder="" count="2" unbalanced="0"/>
    <cacheHierarchy uniqueName="[Degree Awarded Major].[Student Major Title]" caption="Student Major Title" attribute="1" defaultMemberUniqueName="[Degree Awarded Major].[Student Major Title].[All]" allUniqueName="[Degree Awarded Major].[Student Major Title].[All]" dimensionUniqueName="[Degree Awarded Major]" displayFolder="" count="2" unbalanced="0">
      <fieldsUsage count="2">
        <fieldUsage x="-1"/>
        <fieldUsage x="9"/>
      </fieldsUsage>
    </cacheHierarchy>
    <cacheHierarchy uniqueName="[Degree Awarded Unit].[Org College Hierarchy]" caption="Org College Hierarchy" defaultMemberUniqueName="[Degree Awarded Unit].[Org College Hierarchy].[All]" allUniqueName="[Degree Awarded Unit].[Org College Hierarchy].[All]" dimensionUniqueName="[Degree Awarded Unit]" displayFolder="" count="3" unbalanced="0"/>
    <cacheHierarchy uniqueName="[Degree Awarded Unit].[Org Department  Hierarchy]" caption="Org Department  Hierarchy" defaultMemberUniqueName="[Degree Awarded Unit].[Org Department  Hierarchy].[All]" allUniqueName="[Degree Awarded Unit].[Org Department  Hierarchy].[All]" dimensionUniqueName="[Degree Awarded Unit]" displayFolder="" count="4" unbalanced="0"/>
    <cacheHierarchy uniqueName="[Degree Awarded Unit].[Org Unit Campus]" caption="Org Unit Campus" attribute="1" defaultMemberUniqueName="[Degree Awarded Unit].[Org Unit Campus].[All]" allUniqueName="[Degree Awarded Unit].[Org Unit Campus].[All]" dimensionUniqueName="[Degree Awarded Unit]" displayFolder="" count="0" unbalanced="0"/>
    <cacheHierarchy uniqueName="[Degree Awarded Unit].[Org Unit College]" caption="Org Unit College" attribute="1" defaultMemberUniqueName="[Degree Awarded Unit].[Org Unit College].[All]" allUniqueName="[Degree Awarded Unit].[Org Unit College].[All]" dimensionUniqueName="[Degree Awarded Unit]" displayFolder="" count="0" unbalanced="0"/>
    <cacheHierarchy uniqueName="[Degree Awarded Unit].[Org Unit Department]" caption="Org Unit Department" attribute="1" defaultMemberUniqueName="[Degree Awarded Unit].[Org Unit Department].[All]" allUniqueName="[Degree Awarded Unit].[Org Unit Department].[All]" dimensionUniqueName="[Degree Awarded Unit]" displayFolder="" count="0" unbalanced="0"/>
    <cacheHierarchy uniqueName="[Term].[Flag Fall]" caption="Flag Fall" attribute="1" defaultMemberUniqueName="[Term].[Flag Fall].[All]" allUniqueName="[Term].[Flag Fall].[All]" dimensionUniqueName="[Term]" displayFolder="" count="0" unbalanced="0"/>
    <cacheHierarchy uniqueName="[Term].[Flag Fall Spring]" caption="Flag Fall Spring" attribute="1" defaultMemberUniqueName="[Term].[Flag Fall Spring].[All]" allUniqueName="[Term].[Flag Fall Spring].[All]" dimensionUniqueName="[Term]" displayFolder="" count="0" unbalanced="0"/>
    <cacheHierarchy uniqueName="[Term].[Flag Summer Fall]" caption="Flag Summer Fall" attribute="1" defaultMemberUniqueName="[Term].[Flag Summer Fall].[All]" allUniqueName="[Term].[Flag Summer Fall].[All]" dimensionUniqueName="[Term]" displayFolder="" count="0" unbalanced="0"/>
    <cacheHierarchy uniqueName="[Term].[Latest Benchmark]" caption="Latest Benchmark" attribute="1" defaultMemberUniqueName="[Term].[Latest Benchmark].[All]" allUniqueName="[Term].[Latest Benchmark].[All]" dimensionUniqueName="[Term]" displayFolder="" count="0" unbalanced="0"/>
    <cacheHierarchy uniqueName="[Term].[Term]" caption="Term" attribute="1" keyAttribute="1" defaultMemberUniqueName="[Term].[Term].[All]" allUniqueName="[Term].[Term].[All]" dimensionUniqueName="[Term]" displayFolder="" count="0" unbalanced="0"/>
    <cacheHierarchy uniqueName="[Term].[Term Academic Year Hierarchy]" caption="Term Academic Year Hierarchy" defaultMemberUniqueName="[Term].[Term Academic Year Hierarchy].[All]" allUniqueName="[Term].[Term Academic Year Hierarchy].[All]" dimensionUniqueName="[Term]" displayFolder="" count="3" unbalanced="0"/>
    <cacheHierarchy uniqueName="[Term].[Term Calendar Year  Hierarchy]" caption="Term Calendar Year  Hierarchy" defaultMemberUniqueName="[Term].[Term Calendar Year  Hierarchy].[All]" allUniqueName="[Term].[Term Calendar Year  Hierarchy].[All]" dimensionUniqueName="[Term]" displayFolder="" count="3" unbalanced="0"/>
    <cacheHierarchy uniqueName="[Term].[Term Title]" caption="Term Title" attribute="1" defaultMemberUniqueName="[Term].[Term Title].[All]" allUniqueName="[Term].[Term Title].[All]" dimensionUniqueName="[Term]" displayFolder="" count="0" unbalanced="0"/>
    <cacheHierarchy uniqueName="[Term].[Year Academic]" caption="Year Academic" attribute="1" defaultMemberUniqueName="[Term].[Year Academic].[All]" allUniqueName="[Term].[Year Academic].[All]" dimensionUniqueName="[Term]" displayFolder="" count="2" unbalanced="0">
      <fieldsUsage count="2">
        <fieldUsage x="-1"/>
        <fieldUsage x="0"/>
      </fieldsUsage>
    </cacheHierarchy>
    <cacheHierarchy uniqueName="[Term].[Year Calendar]" caption="Year Calendar" attribute="1" defaultMemberUniqueName="[Term].[Year Calendar].[All]" allUniqueName="[Term].[Year Calendar].[All]" dimensionUniqueName="[Term]" displayFolder="" count="0" unbalanced="0"/>
    <cacheHierarchy uniqueName="[Term].[Year Stu Fin Aid]" caption="Year Stu Fin Aid" attribute="1" defaultMemberUniqueName="[Term].[Year Stu Fin Aid].[All]" allUniqueName="[Term].[Year Stu Fin Aid].[All]" dimensionUniqueName="[Term]" displayFolder="" count="0" unbalanced="0"/>
    <cacheHierarchy uniqueName="[Degree Awarded Unit].[Org Unit Dept Cost Based]" caption="Org Unit Dept Cost Based" attribute="1" keyAttribute="1" defaultMemberUniqueName="[Degree Awarded Unit].[Org Unit Dept Cost Based].[All]" allUniqueName="[Degree Awarded Unit].[Org Unit Dept Cost Based].[All]" dimensionUniqueName="[Degree Awarded Unit]" displayFolder="" count="0" unbalanced="0" hidden="1"/>
    <cacheHierarchy uniqueName="[Degree Awarded Unit].[Org Unit Sub VP Area]" caption="Org Unit Sub VP Area" attribute="1" defaultMemberUniqueName="[Degree Awarded Unit].[Org Unit Sub VP Area].[All]" allUniqueName="[Degree Awarded Unit].[Org Unit Sub VP Area].[All]" dimensionUniqueName="[Degree Awarded Unit]" displayFolder="" count="0" unbalanced="0" hidden="1"/>
    <cacheHierarchy uniqueName="[Degree Awarded Unit].[Org Unit VP Area]" caption="Org Unit VP Area" attribute="1" defaultMemberUniqueName="[Degree Awarded Unit].[Org Unit VP Area].[All]" allUniqueName="[Degree Awarded Unit].[Org Unit VP Area].[All]" dimensionUniqueName="[Degree Awarded Unit]" displayFolder="" count="0" unbalanced="0" hidden="1"/>
    <cacheHierarchy uniqueName="[Term].[Academic Year Sort]" caption="Academic Year Sort" attribute="1" defaultMemberUniqueName="[Term].[Academic Year Sort].[All]" allUniqueName="[Term].[Academic Year Sort].[All]" dimensionUniqueName="[Term]" displayFolder="" count="0" unbalanced="0" hidden="1"/>
    <cacheHierarchy uniqueName="[Measures].[Count Degree Awarded]" caption="Count Degree Awarded" measure="1" displayFolder="" measureGroup="FACT Student Degree Awarded" count="0"/>
    <cacheHierarchy uniqueName="[Measures].[Count Degree Awarded Distinct]" caption="Count Degree Awarded Distinct" measure="1" displayFolder="" measureGroup="FACT Student Degree Awarded" count="0" oneField="1">
      <fieldsUsage count="1">
        <fieldUsage x="2"/>
      </fieldsUsage>
    </cacheHierarchy>
    <cacheHierarchy uniqueName="[Measures].[Threshold Hours]" caption="Threshold Hours" measure="1" displayFolder="" measureGroup="FACT Student Excess Hours" count="0"/>
    <cacheHierarchy uniqueName="[Measures].[Total Exemptions Hours]" caption="Total Exemptions Hours" measure="1" displayFolder="" measureGroup="FACT Student Excess Hours" count="0"/>
    <cacheHierarchy uniqueName="[Measures].[Exemptions Hours Exam Credit]" caption="Exemptions Hours Exam Credit" measure="1" displayFolder="Excess Hours Exemption Details" measureGroup="FACT Student Excess Hours" count="0"/>
    <cacheHierarchy uniqueName="[Measures].[Exemptions Hours Dual Enrollment]" caption="Exemptions Hours Dual Enrollment" measure="1" displayFolder="Excess Hours Exemption Details" measureGroup="FACT Student Excess Hours" count="0"/>
    <cacheHierarchy uniqueName="[Measures].[Exemptions Hours Internship]" caption="Exemptions Hours Internship" measure="1" displayFolder="Excess Hours Exemption Details" measureGroup="FACT Student Excess Hours" count="0"/>
    <cacheHierarchy uniqueName="[Measures].[Exemptions Hours College Prep]" caption="Exemptions Hours College Prep" measure="1" displayFolder="Excess Hours Exemption Details" measureGroup="FACT Student Excess Hours" count="0"/>
    <cacheHierarchy uniqueName="[Measures].[Exemptions Hours Military Sciences]" caption="Exemptions Hours Military Sciences" measure="1" displayFolder="Excess Hours Exemption Details" measureGroup="FACT Student Excess Hours" count="0"/>
    <cacheHierarchy uniqueName="[Measures].[Exemptions Hours Personal Hardship]" caption="Exemptions Hours Personal Hardship" measure="1" displayFolder="Excess Hours Exemption Details" measureGroup="FACT Student Excess Hours" count="0"/>
    <cacheHierarchy uniqueName="[Measures].[Exemptions Hours Foreign Language]" caption="Exemptions Hours Foreign Language" measure="1" displayFolder="Excess Hours Exemption Details" measureGroup="FACT Student Excess Hours" count="0"/>
    <cacheHierarchy uniqueName="[Measures].[Exemptions Hours Active Duty]" caption="Exemptions Hours Active Duty" measure="1" displayFolder="Excess Hours Exemption Details" measureGroup="FACT Student Excess Hours" count="0"/>
    <cacheHierarchy uniqueName="[Measures].[Exemptions Hours Grade Roll Over]" caption="Exemptions Hours Grade Roll Over" measure="1" displayFolder="Excess Hours Exemption Details" measureGroup="FACT Student Excess Hours" count="0"/>
    <cacheHierarchy uniqueName="[Measures].[PBF Excess Hours]" caption="PBF Excess Hours" measure="1" displayFolder="" measureGroup="FACT Student Excess Hours" count="0"/>
    <cacheHierarchy uniqueName="[Measures].[PBF Excess Hours Student Count]" caption="PBF Excess Hours Student Count" measure="1" displayFolder="" measureGroup="FACT Student Excess Hours" count="0"/>
    <cacheHierarchy uniqueName="[Measures].[Number of Program Changes]" caption="Number of Program Changes" measure="1" displayFolder="" measureGroup="FACT Student Excess Hours" count="0"/>
    <cacheHierarchy uniqueName="[Measures].[Native Hours Used To Degree]" caption="Native Hours Used To Degree" measure="1" displayFolder="" measureGroup="FACT Student Excess Hours" count="0"/>
    <cacheHierarchy uniqueName="[Measures].[Native Hours Not Used To Degree]" caption="Native Hours Not Used To Degree" measure="1" displayFolder="" measureGroup="FACT Student Excess Hours" count="0"/>
    <cacheHierarchy uniqueName="[Measures].[NonNative Hours Used To Degree]" caption="NonNative Hours Used To Degree" measure="1" displayFolder="" measureGroup="FACT Student Excess Hours" count="0"/>
    <cacheHierarchy uniqueName="[Measures].[NonNative Hours Not Used To Degree]" caption="NonNative Hours Not Used To Degree" measure="1" displayFolder="" measureGroup="FACT Student Excess Hours" count="0"/>
    <cacheHierarchy uniqueName="[Measures].[Percentage of Degree Awarded Total]" caption="Percentage of Degree Awarded Total" measure="1" displayFolder="" count="0"/>
    <cacheHierarchy uniqueName="[Measures].[Average Degree Awarded By Academic Year]" caption="Average Degree Awarded By Academic Year" measure="1" displayFolder="" measureGroup="FACT Student Degree Awarded" count="0"/>
    <cacheHierarchy uniqueName="[Measures].[Total Native Hours]" caption="Total Native Hours" measure="1" displayFolder="" count="0"/>
    <cacheHierarchy uniqueName="[Measures].[Total Non Native Hours]" caption="Total Non Native Hours" measure="1" displayFolder="" count="0"/>
    <cacheHierarchy uniqueName="[Filtered Academic Years]" caption="Filtered Academic Years" set="1" parentSet="41" displayFolder="" count="0" unbalanced="0" unbalancedGroup="0"/>
    <cacheHierarchy uniqueName="[Measures].[Degree Awarded KPI Goal]" caption="Degree Awarded KPI Goal" measure="1" measureGroup="FACT Student Degree Awarded" count="0"/>
    <cacheHierarchy uniqueName="[Measures].[Degree Awarded KPI Status]" caption="Degree Awarded KPI Status" measure="1" iconSet="11" measureGroup="FACT Student Degree Awarded" count="0"/>
    <cacheHierarchy uniqueName="[Measures].[Degree Awarded KPI Trend]" caption="Degree Awarded KPI Trend" measure="1" iconSet="5" measureGroup="FACT Student Degree Awarded" count="0"/>
    <cacheHierarchy uniqueName="[Measures].[Average Degree Awarded KPI Goal]" caption="Average Degree Awarded KPI Goal" measure="1" measureGroup="FACT Student Degree Awarded" count="0"/>
    <cacheHierarchy uniqueName="[Measures].[Average Degree Awarded KPI Status]" caption="Average Degree Awarded KPI Status" measure="1" iconSet="11" measureGroup="FACT Student Degree Awarded" count="0"/>
  </cacheHierarchies>
  <kpis count="2">
    <kpi uniqueName="Degree Awarded KPI" caption="Degree Awarded KPI" displayFolder="" measureGroup="FACT Student Degree Awarded" parent="" value="[Measures].[Count Degree Awarded]" goal="[Measures].[Degree Awarded KPI Goal]" status="[Measures].[Degree Awarded KPI Status]" trend="[Measures].[Degree Awarded KPI Trend]" weight=""/>
    <kpi uniqueName="Average Degree Awarded KPI" caption="Average Degree Awarded KPI" displayFolder="" measureGroup="FACT Student Degree Awarded" parent="" value="[Measures].[Average Degree Awarded By Academic Year]" goal="[Measures].[Average Degree Awarded KPI Goal]" status="[Measures].[Average Degree Awarded KPI Status]" trend="" weight=""/>
  </kpis>
  <dimensions count="6">
    <dimension name="CIP" uniqueName="[CIP]" caption="CIP"/>
    <dimension name="Degree Awarded" uniqueName="[Degree Awarded]" caption="Degree Awarded"/>
    <dimension name="Degree Awarded Major" uniqueName="[Degree Awarded Major]" caption="Degree Awarded Major"/>
    <dimension name="Degree Awarded Unit" uniqueName="[Degree Awarded Unit]" caption="Degree Awarded Unit"/>
    <dimension measure="1" name="Measures" uniqueName="[Measures]" caption="Measures"/>
    <dimension name="Term" uniqueName="[Term]" caption="Term"/>
  </dimensions>
  <measureGroups count="2">
    <measureGroup name="FACT Student Degree Awarded" caption="FACT Student Degree Awarded"/>
    <measureGroup name="FACT Student Excess Hours" caption="FACT Student Excess Hours"/>
  </measureGroups>
  <maps count="10">
    <map measureGroup="0" dimension="0"/>
    <map measureGroup="0" dimension="1"/>
    <map measureGroup="0" dimension="2"/>
    <map measureGroup="0" dimension="3"/>
    <map measureGroup="0" dimension="5"/>
    <map measureGroup="1" dimension="0"/>
    <map measureGroup="1" dimension="1"/>
    <map measureGroup="1" dimension="2"/>
    <map measureGroup="1" dimension="3"/>
    <map measureGroup="1" dimension="5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nformation Technology Service" refreshedDate="43508.497755439814" backgroundQuery="1" createdVersion="6" refreshedVersion="6" minRefreshableVersion="3" recordCount="0" supportSubquery="1" supportAdvancedDrill="1" xr:uid="{00000000-000A-0000-FFFF-FFFF03000000}">
  <cacheSource type="external" connectionId="3"/>
  <cacheFields count="9">
    <cacheField name="[Unit].[Org Unit Campus].[Org Unit Campus]" caption="Org Unit Campus" numFmtId="0" hierarchy="88" level="1">
      <sharedItems containsSemiMixedTypes="0" containsString="0"/>
    </cacheField>
    <cacheField name="[Unit].[Org Unit Campus].[Org Unit Campus].[Org Unit Campus Sort]" caption="Org Unit Campus Sort" propertyName="Org Unit Campus Sort" numFmtId="0" hierarchy="88" level="1" memberPropertyField="1">
      <sharedItems containsSemiMixedTypes="0" containsString="0"/>
    </cacheField>
    <cacheField name="[Unit].[Org Unit College].[Org Unit College]" caption="Org Unit College" numFmtId="0" hierarchy="89" level="1">
      <sharedItems containsSemiMixedTypes="0" containsString="0"/>
    </cacheField>
    <cacheField name="[Measures].[Count Enrollment Distinct]" caption="Count Enrollment Distinct" numFmtId="0" hierarchy="110" level="32767"/>
    <cacheField name="[Enrollment].[Degree Level Sought].[Degree Level Sought]" caption="Degree Level Sought" numFmtId="0" hierarchy="4" level="1">
      <sharedItems count="4">
        <s v="[Enrollment].[Degree Level Sought].&amp;[Baccalaureate]" c="Baccalaureate"/>
        <s v="[Enrollment].[Degree Level Sought].&amp;[Doctorate]" c="Doctorate"/>
        <s v="[Enrollment].[Degree Level Sought].&amp;[Masters]" c="Masters"/>
        <s v="[Enrollment].[Degree Level Sought].&amp;[Specialist]" c="Specialist"/>
      </sharedItems>
    </cacheField>
    <cacheField name="[Term].[Year Academic].[Year Academic]" caption="Year Academic" numFmtId="0" hierarchy="83" level="1" mappingCount="1">
      <sharedItems count="6">
        <s v="[Term].[Year Academic].&amp;[2018-2019]" c="2018-2019" cp="1">
          <x/>
        </s>
        <s v="[Term].[Year Academic].&amp;[2017-2018]" c="2017-2018" cp="1">
          <x v="1"/>
        </s>
        <s v="[Term].[Year Academic].&amp;[2016-2017]" c="2016-2017" cp="1">
          <x v="2"/>
        </s>
        <s v="[Term].[Year Academic].&amp;[2015-2016]" c="2015-2016" cp="1">
          <x v="3"/>
        </s>
        <s v="[Term].[Year Academic].&amp;[2014-2015]" c="2014-2015" cp="1">
          <x v="4"/>
        </s>
        <s v="[Term].[Year Academic].&amp;[2013-2014]" c="2013-2014" cp="1">
          <x v="5"/>
        </s>
      </sharedItems>
      <mpMap v="6"/>
    </cacheField>
    <cacheField name="[Term].[Year Academic].[Year Academic].[Academic Year Sort]" caption="Academic Year Sort" propertyName="Academic Year Sort" numFmtId="0" hierarchy="83" level="1" memberPropertyField="1">
      <sharedItems containsSemiMixedTypes="0" containsString="0" containsNumber="1" containsInteger="1" minValue="-2018" maxValue="-2013" count="6">
        <n v="-2018"/>
        <n v="-2017"/>
        <n v="-2016"/>
        <n v="-2015"/>
        <n v="-2014"/>
        <n v="-2013"/>
      </sharedItems>
    </cacheField>
    <cacheField name="[Enrollment].[Student Major Title].[Student Major Title]" caption="Student Major Title" numFmtId="0" hierarchy="61" level="1">
      <sharedItems count="110">
        <s v="[Enrollment].[Student Major Title].&amp;[AAE Adult Education]" c="AAE Adult Education"/>
        <s v="[Enrollment].[Student Major Title].&amp;[ABD Special Ed: Behavior Disorders]" c="ABD Special Ed: Behavior Disorders"/>
        <s v="[Enrollment].[Student Major Title].&amp;[ACT Career and Technical Education]" c="ACT Career and Technical Education"/>
        <s v="[Enrollment].[Student Major Title].&amp;[AEE Elementary Education]" c="AEE Elementary Education"/>
        <s v="[Enrollment].[Student Major Title].&amp;[AFS Spanish]" c="AFS Spanish"/>
        <s v="[Enrollment].[Student Major Title].&amp;[AGC Counselor Education]" c="AGC Counselor Education"/>
        <s v="[Enrollment].[Student Major Title].&amp;[AGI Special Education: Gifted]" c="AGI Special Education: Gifted"/>
        <s v="[Enrollment].[Student Major Title].&amp;[ALD Special Ed:Spec Learning Disab]" c="ALD Special Ed:Spec Learning Disab"/>
        <s v="[Enrollment].[Student Major Title].&amp;[AMR Special Ed: Intellectual Disab]" c="AMR Special Ed: Intellectual Disab"/>
        <s v="[Enrollment].[Student Major Title].&amp;[APH Physical Education]" c="APH Physical Education"/>
        <s v="[Enrollment].[Student Major Title].&amp;[ARD Reading Education]" c="ARD Reading Education"/>
        <s v="[Enrollment].[Student Major Title].&amp;[ASB Biology]" c="ASB Biology"/>
        <s v="[Enrollment].[Student Major Title].&amp;[ASD Autism Spectrum Disorders]" c="ASD Autism Spectrum Disorders"/>
        <s v="[Enrollment].[Student Major Title].&amp;[ASO Social Science Education]" c="ASO Social Science Education"/>
        <s v="[Enrollment].[Student Major Title].&amp;[ASY Physics]" c="ASY Physics"/>
        <s v="[Enrollment].[Student Major Title].&amp;[AVE Exceptional Student Education]" c="AVE Exceptional Student Education"/>
        <s v="[Enrollment].[Student Major Title].&amp;[BDS Middle School Science Educatio]" c="BDS Middle School Science Educatio"/>
        <s v="[Enrollment].[Student Major Title].&amp;[BEC Early Childhood Education]" c="BEC Early Childhood Education"/>
        <s v="[Enrollment].[Student Major Title].&amp;[BEE Elementary Education]" c="BEE Elementary Education"/>
        <s v="[Enrollment].[Student Major Title].&amp;[BEN English Education]" c="BEN English Education"/>
        <s v="[Enrollment].[Student Major Title].&amp;[BEX Exceptional Student Education]" c="BEX Exceptional Student Education"/>
        <s v="[Enrollment].[Student Major Title].&amp;[BFF French]" c="BFF French"/>
        <s v="[Enrollment].[Student Major Title].&amp;[BFR Russian]" c="BFR Russian"/>
        <s v="[Enrollment].[Student Major Title].&amp;[BFS Spanish]" c="BFS Spanish"/>
        <s v="[Enrollment].[Student Major Title].&amp;[BMA Mathematics Education]" c="BMA Mathematics Education"/>
        <s v="[Enrollment].[Student Major Title].&amp;[BMM Middle School Math Education]" c="BMM Middle School Math Education"/>
        <s v="[Enrollment].[Student Major Title].&amp;[BPW Exercise Science]" c="BPW Exercise Science"/>
        <s v="[Enrollment].[Student Major Title].&amp;[BSB Biology]" c="BSB Biology"/>
        <s v="[Enrollment].[Student Major Title].&amp;[BSC Chemistry]" c="BSC Chemistry"/>
        <s v="[Enrollment].[Student Major Title].&amp;[BSS Social Science Education]" c="BSS Social Science Education"/>
        <s v="[Enrollment].[Student Major Title].&amp;[BSY Physics]" c="BSY Physics"/>
        <s v="[Enrollment].[Student Major Title].&amp;[CAS Educational Leadership]" c="CAS Educational Leadership"/>
        <s v="[Enrollment].[Student Major Title].&amp;[CBI Secondary Education: Biology]" c="CBI Secondary Education: Biology"/>
        <s v="[Enrollment].[Student Major Title].&amp;[CCH Secondary Education: Chemistry]" c="CCH Secondary Education: Chemistry"/>
        <s v="[Enrollment].[Student Major Title].&amp;[CCO Sec. Ed: Instr. Technology]" c="CCO Sec. Ed: Instr. Technology"/>
        <s v="[Enrollment].[Student Major Title].&amp;[CEN Secondary Education: English]" c="CEN Secondary Education: English"/>
        <s v="[Enrollment].[Student Major Title].&amp;[CFE Sec. Ed: Foreign Language]" c="CFE Sec. Ed: Foreign Language"/>
        <s v="[Enrollment].[Student Major Title].&amp;[CHN Chinese Language]" c="CHN Chinese Language"/>
        <s v="[Enrollment].[Student Major Title].&amp;[CMA Sec. Ed: Mathematics]" c="CMA Sec. Ed: Mathematics"/>
        <s v="[Enrollment].[Student Major Title].&amp;[CME Measurement and Evaluation]" c="CME Measurement and Evaluation"/>
        <s v="[Enrollment].[Student Major Title].&amp;[CMH Clinical Mental Health Counsel]" c="CMH Clinical Mental Health Counsel"/>
        <s v="[Enrollment].[Student Major Title].&amp;[CNK Early Childhood Education]" c="CNK Early Childhood Education"/>
        <s v="[Enrollment].[Student Major Title].&amp;[CSA College Student Affairs]" c="CSA College Student Affairs"/>
        <s v="[Enrollment].[Student Major Title].&amp;[CSO Sec. Ed: Social Science]" c="CSO Sec. Ed: Social Science"/>
        <s v="[Enrollment].[Student Major Title].&amp;[CTL Secondary Education: TESOL]" c="CTL Secondary Education: TESOL"/>
        <s v="[Enrollment].[Student Major Title].&amp;[CUR Curriculum and Instruction]" c="CUR Curriculum and Instruction"/>
        <s v="[Enrollment].[Student Major Title].&amp;[DAE Adult Education]" c="DAE Adult Education"/>
        <s v="[Enrollment].[Student Major Title].&amp;[DCC Higher Ed: Comm Coll Teaching]" c="DCC Higher Ed: Comm Coll Teaching"/>
        <s v="[Enrollment].[Student Major Title].&amp;[DCE English Education]" c="DCE English Education"/>
        <s v="[Enrollment].[Student Major Title].&amp;[DEE Elementary Education]" c="DEE Elementary Education"/>
        <s v="[Enrollment].[Student Major Title].&amp;[DGC Counselor Education]" c="DGC Counselor Education"/>
        <s v="[Enrollment].[Student Major Title].&amp;[DHA Higher Ed: Administration]" c="DHA Higher Ed: Administration"/>
        <s v="[Enrollment].[Student Major Title].&amp;[DIE Interdisciplinary Education]" c="DIE Interdisciplinary Education"/>
        <s v="[Enrollment].[Student Major Title].&amp;[DIT Instructional Technology]" c="DIT Instructional Technology"/>
        <s v="[Enrollment].[Student Major Title].&amp;[DLT Second Lang Acq &amp; Instr Tech]" c="DLT Second Lang Acq &amp; Instr Tech"/>
        <s v="[Enrollment].[Student Major Title].&amp;[DMA Math Education]" c="DMA Math Education"/>
        <s v="[Enrollment].[Student Major Title].&amp;[DME Measurement and Evaluation]" c="DME Measurement and Evaluation"/>
        <s v="[Enrollment].[Student Major Title].&amp;[DNK Early Childhood Education]" c="DNK Early Childhood Education"/>
        <s v="[Enrollment].[Student Major Title].&amp;[DRD Literacy Studies]" c="DRD Literacy Studies"/>
        <s v="[Enrollment].[Student Major Title].&amp;[DSC Science Education]" c="DSC Science Education"/>
        <s v="[Enrollment].[Student Major Title].&amp;[DSD Secondary Education]" c="DSD Secondary Education"/>
        <s v="[Enrollment].[Student Major Title].&amp;[DSE Special Education]" c="DSE Special Education"/>
        <s v="[Enrollment].[Student Major Title].&amp;[DSG School Psychology]" c="DSG School Psychology"/>
        <s v="[Enrollment].[Student Major Title].&amp;[DSO Social Science]" c="DSO Social Science"/>
        <s v="[Enrollment].[Student Major Title].&amp;[DTL Tchg &amp; Lrng Cntnt Area:GenEd]" c="DTL Tchg &amp; Lrng Cntnt Area:GenEd"/>
        <s v="[Enrollment].[Student Major Title].&amp;[DVO Career and Workforce Education]" c="DVO Career and Workforce Education"/>
        <s v="[Enrollment].[Student Major Title].&amp;[EAE Adult Education]" c="EAE Adult Education"/>
        <s v="[Enrollment].[Student Major Title].&amp;[EAS Educational Leadership]" c="EAS Educational Leadership"/>
        <s v="[Enrollment].[Student Major Title].&amp;[EDE Elementary Education]" c="EDE Elementary Education"/>
        <s v="[Enrollment].[Student Major Title].&amp;[EDZ Pre-Education]" c="EDZ Pre-Education"/>
        <s v="[Enrollment].[Student Major Title].&amp;[EHI College Leadership]" c="EHI College Leadership"/>
        <s v="[Enrollment].[Student Major Title].&amp;[EHW Health and Wellness]" c="EHW Health and Wellness"/>
        <s v="[Enrollment].[Student Major Title].&amp;[EPC Educational Psychology]" c="EPC Educational Psychology"/>
        <s v="[Enrollment].[Student Major Title].&amp;[EPD Educational Program Developmnt]" c="EPD Educational Program Developmnt"/>
        <s v="[Enrollment].[Student Major Title].&amp;[EPD EPD Educational Program Developmnt]" c="EPD EPD Educational Program Developmnt"/>
        <s v="[Enrollment].[Student Major Title].&amp;[EST Strength and Conditioning]" c="EST Strength and Conditioning"/>
        <s v="[Enrollment].[Student Major Title].&amp;[EXC Exercise Science]" c="EXC Exercise Science"/>
        <s v="[Enrollment].[Student Major Title].&amp;[EXS Exercise Science]" c="EXS Exercise Science"/>
        <s v="[Enrollment].[Student Major Title].&amp;[FLE Foreign Language Education]" c="FLE Foreign Language Education"/>
        <s v="[Enrollment].[Student Major Title].&amp;[HRD Human Resource Development]" c="HRD Human Resource Development"/>
        <s v="[Enrollment].[Student Major Title].&amp;[LDT Learning Design and Technology]" c="LDT Learning Design and Technology"/>
        <s v="[Enrollment].[Student Major Title].&amp;[PEC Pre-Early Childhood Education]" c="PEC Pre-Early Childhood Education"/>
        <s v="[Enrollment].[Student Major Title].&amp;[PEL Pre-Elementary Education]" c="PEL Pre-Elementary Education"/>
        <s v="[Enrollment].[Student Major Title].&amp;[PEN Pre-English Education]" c="PEN Pre-English Education"/>
        <s v="[Enrollment].[Student Major Title].&amp;[PET Physical Education]" c="PET Physical Education"/>
        <s v="[Enrollment].[Student Major Title].&amp;[PEX Pre-Exceptional Student Educ]" c="PEX Pre-Exceptional Student Educ"/>
        <s v="[Enrollment].[Student Major Title].&amp;[PFL Pre-Foreign Language Education]" c="PFL Pre-Foreign Language Education"/>
        <s v="[Enrollment].[Student Major Title].&amp;[PPE Pre-Physical Education]" c="PPE Pre-Physical Education"/>
        <s v="[Enrollment].[Student Major Title].&amp;[PRC Pre-Science Education]" c="PRC Pre-Science Education"/>
        <s v="[Enrollment].[Student Major Title].&amp;[PRM Pre-Mathematics Education]" c="PRM Pre-Mathematics Education"/>
        <s v="[Enrollment].[Student Major Title].&amp;[PSS Pre-Social Science Education]" c="PSS Pre-Social Science Education"/>
        <s v="[Enrollment].[Student Major Title].&amp;[SAE Adult Education]" c="SAE Adult Education"/>
        <s v="[Enrollment].[Student Major Title].&amp;[SAS Educational Leadership]" c="SAS Educational Leadership"/>
        <s v="[Enrollment].[Student Major Title].&amp;[SCE Science Education]" c="SCE Science Education"/>
        <s v="[Enrollment].[Student Major Title].&amp;[SCL School Counseling]" c="SCL School Counseling"/>
        <s v="[Enrollment].[Student Major Title].&amp;[SIE Interdisciplinary Education]" c="SIE Interdisciplinary Education"/>
        <s v="[Enrollment].[Student Major Title].&amp;[SIT Instructional Technology]" c="SIT Instructional Technology"/>
        <s v="[Enrollment].[Student Major Title].&amp;[SME Measurement and Evaluation]" c="SME Measurement and Evaluation"/>
        <s v="[Enrollment].[Student Major Title].&amp;[SRD Reading-Language Arts Ed]" c="SRD Reading-Language Arts Ed"/>
        <s v="[Enrollment].[Student Major Title].&amp;[SSP School Psychology]" c="SSP School Psychology"/>
        <s v="[Enrollment].[Student Major Title].&amp;[SVO Vocational Education]" c="SVO Vocational Education"/>
        <s v="[Enrollment].[Student Major Title].&amp;[TEE Elementary Education]" c="TEE Elementary Education"/>
        <s v="[Enrollment].[Student Major Title].&amp;[TEN English Education]" c="TEN English Education"/>
        <s v="[Enrollment].[Student Major Title].&amp;[TFL Foreign Language Education]" c="TFL Foreign Language Education"/>
        <s v="[Enrollment].[Student Major Title].&amp;[TLD Tech in Ed &amp; Second Lang Acq]" c="TLD Tech in Ed &amp; Second Lang Acq"/>
        <s v="[Enrollment].[Student Major Title].&amp;[TMA Middle Grades Mathematics]" c="TMA Middle Grades Mathematics"/>
        <s v="[Enrollment].[Student Major Title].&amp;[TSC Science Education]" c="TSC Science Education"/>
        <s v="[Enrollment].[Student Major Title].&amp;[TSM Mathematics Education (6-12)]" c="TSM Mathematics Education (6-12)"/>
        <s v="[Enrollment].[Student Major Title].&amp;[TSS Social Science Education]" c="TSS Social Science Education"/>
        <s v="[Enrollment].[Student Major Title].&amp;[TVE Exceptional Student Education]" c="TVE Exceptional Student Education"/>
      </sharedItems>
    </cacheField>
    <cacheField name="[Enrollment].[Student Concentration].[Student Concentration]" caption="Student Concentration" numFmtId="0" hierarchy="47" level="1">
      <sharedItems count="116">
        <s v="[Enrollment].[Student Concentration].&amp;[]" c=""/>
        <s v="[Enrollment].[Student Concentration].&amp;[AAE Adult Education]" c="AAE Adult Education"/>
        <s v="[Enrollment].[Student Concentration].&amp;[ABD Special Ed: Behavior Disorders]" c="ABD Special Ed: Behavior Disorders"/>
        <s v="[Enrollment].[Student Concentration].&amp;[ACT Career and Technical Education]" c="ACT Career and Technical Education"/>
        <s v="[Enrollment].[Student Concentration].&amp;[AEE Elementary Education]" c="AEE Elementary Education"/>
        <s v="[Enrollment].[Student Concentration].&amp;[AES Earth and Space Science]" c="AES Earth and Space Science"/>
        <s v="[Enrollment].[Student Concentration].&amp;[AFF French]" c="AFF French"/>
        <s v="[Enrollment].[Student Concentration].&amp;[AFS Spanish]" c="AFS Spanish"/>
        <s v="[Enrollment].[Student Concentration].&amp;[AGC Counselor Education]" c="AGC Counselor Education"/>
        <s v="[Enrollment].[Student Concentration].&amp;[AGI Special Education: Gifted]" c="AGI Special Education: Gifted"/>
        <s v="[Enrollment].[Student Concentration].&amp;[ALD Special Ed:Spec Learning Disab]" c="ALD Special Ed:Spec Learning Disab"/>
        <s v="[Enrollment].[Student Concentration].&amp;[AMR Special Ed: Intellectual Disab]" c="AMR Special Ed: Intellectual Disab"/>
        <s v="[Enrollment].[Student Concentration].&amp;[APH Physical Education]" c="APH Physical Education"/>
        <s v="[Enrollment].[Student Concentration].&amp;[ARD Reading Education]" c="ARD Reading Education"/>
        <s v="[Enrollment].[Student Concentration].&amp;[ASB Biology]" c="ASB Biology"/>
        <s v="[Enrollment].[Student Concentration].&amp;[ASC Chemistry]" c="ASC Chemistry"/>
        <s v="[Enrollment].[Student Concentration].&amp;[ASD Autism Spectrum Disorders]" c="ASD Autism Spectrum Disorders"/>
        <s v="[Enrollment].[Student Concentration].&amp;[ASO Social Science Education]" c="ASO Social Science Education"/>
        <s v="[Enrollment].[Student Concentration].&amp;[ASY Physics]" c="ASY Physics"/>
        <s v="[Enrollment].[Student Concentration].&amp;[AVE Exceptional Student Education]" c="AVE Exceptional Student Education"/>
        <s v="[Enrollment].[Student Concentration].&amp;[BDS Middle School Science Educatio]" c="BDS Middle School Science Educatio"/>
        <s v="[Enrollment].[Student Concentration].&amp;[BEC Early Childhood Education]" c="BEC Early Childhood Education"/>
        <s v="[Enrollment].[Student Concentration].&amp;[BEE Elementary Education]" c="BEE Elementary Education"/>
        <s v="[Enrollment].[Student Concentration].&amp;[BEN English Education]" c="BEN English Education"/>
        <s v="[Enrollment].[Student Concentration].&amp;[BEX Exceptional Student Education]" c="BEX Exceptional Student Education"/>
        <s v="[Enrollment].[Student Concentration].&amp;[BFF French]" c="BFF French"/>
        <s v="[Enrollment].[Student Concentration].&amp;[BFR Russian]" c="BFR Russian"/>
        <s v="[Enrollment].[Student Concentration].&amp;[BFS Spanish]" c="BFS Spanish"/>
        <s v="[Enrollment].[Student Concentration].&amp;[BMA Mathematics Education]" c="BMA Mathematics Education"/>
        <s v="[Enrollment].[Student Concentration].&amp;[BMM Middle School Math Education]" c="BMM Middle School Math Education"/>
        <s v="[Enrollment].[Student Concentration].&amp;[BPW Exercise Science]" c="BPW Exercise Science"/>
        <s v="[Enrollment].[Student Concentration].&amp;[BSB Biology]" c="BSB Biology"/>
        <s v="[Enrollment].[Student Concentration].&amp;[BSC Chemistry]" c="BSC Chemistry"/>
        <s v="[Enrollment].[Student Concentration].&amp;[BSS Social Science Education]" c="BSS Social Science Education"/>
        <s v="[Enrollment].[Student Concentration].&amp;[BSY Physics]" c="BSY Physics"/>
        <s v="[Enrollment].[Student Concentration].&amp;[CAS Educational Leadership]" c="CAS Educational Leadership"/>
        <s v="[Enrollment].[Student Concentration].&amp;[CBI Secondary Education: Biology]" c="CBI Secondary Education: Biology"/>
        <s v="[Enrollment].[Student Concentration].&amp;[CCH Secondary Education: Chemistry]" c="CCH Secondary Education: Chemistry"/>
        <s v="[Enrollment].[Student Concentration].&amp;[CCO Sec. Ed: Instr. Technology]" c="CCO Sec. Ed: Instr. Technology"/>
        <s v="[Enrollment].[Student Concentration].&amp;[CEN Secondary Education: English]" c="CEN Secondary Education: English"/>
        <s v="[Enrollment].[Student Concentration].&amp;[CFE Sec. Ed: Foreign Language]" c="CFE Sec. Ed: Foreign Language"/>
        <s v="[Enrollment].[Student Concentration].&amp;[CHN Chinese Language]" c="CHN Chinese Language"/>
        <s v="[Enrollment].[Student Concentration].&amp;[CMA Sec. Ed: Mathematics]" c="CMA Sec. Ed: Mathematics"/>
        <s v="[Enrollment].[Student Concentration].&amp;[CME Measurement and Evaluation]" c="CME Measurement and Evaluation"/>
        <s v="[Enrollment].[Student Concentration].&amp;[CMH Clinical Mental Health Counsel]" c="CMH Clinical Mental Health Counsel"/>
        <s v="[Enrollment].[Student Concentration].&amp;[CNK Early Childhood Education]" c="CNK Early Childhood Education"/>
        <s v="[Enrollment].[Student Concentration].&amp;[CRC Career Counseling]" c="CRC Career Counseling"/>
        <s v="[Enrollment].[Student Concentration].&amp;[CRW Creative Writing]" c="CRW Creative Writing"/>
        <s v="[Enrollment].[Student Concentration].&amp;[CSA College Student Affairs]" c="CSA College Student Affairs"/>
        <s v="[Enrollment].[Student Concentration].&amp;[CSO Sec. Ed: Social Science]" c="CSO Sec. Ed: Social Science"/>
        <s v="[Enrollment].[Student Concentration].&amp;[CTL Secondary Education: TESOL]" c="CTL Secondary Education: TESOL"/>
        <s v="[Enrollment].[Student Concentration].&amp;[DAE Adult Education]" c="DAE Adult Education"/>
        <s v="[Enrollment].[Student Concentration].&amp;[DCC Higher Ed: Comm Coll Teaching]" c="DCC Higher Ed: Comm Coll Teaching"/>
        <s v="[Enrollment].[Student Concentration].&amp;[DCE English Education]" c="DCE English Education"/>
        <s v="[Enrollment].[Student Concentration].&amp;[DEE Elementary Education]" c="DEE Elementary Education"/>
        <s v="[Enrollment].[Student Concentration].&amp;[DGC Counselor Education]" c="DGC Counselor Education"/>
        <s v="[Enrollment].[Student Concentration].&amp;[DHA Higher Ed: Administration]" c="DHA Higher Ed: Administration"/>
        <s v="[Enrollment].[Student Concentration].&amp;[DIE Interdisciplinary Education]" c="DIE Interdisciplinary Education"/>
        <s v="[Enrollment].[Student Concentration].&amp;[DIT Instructional Technology]" c="DIT Instructional Technology"/>
        <s v="[Enrollment].[Student Concentration].&amp;[DLT Second Lang Acq &amp; Instr Tech]" c="DLT Second Lang Acq &amp; Instr Tech"/>
        <s v="[Enrollment].[Student Concentration].&amp;[DMA Math Education]" c="DMA Math Education"/>
        <s v="[Enrollment].[Student Concentration].&amp;[DME Measurement and Evaluation]" c="DME Measurement and Evaluation"/>
        <s v="[Enrollment].[Student Concentration].&amp;[DNK Early Childhood Education]" c="DNK Early Childhood Education"/>
        <s v="[Enrollment].[Student Concentration].&amp;[DRD Literacy Studies]" c="DRD Literacy Studies"/>
        <s v="[Enrollment].[Student Concentration].&amp;[DSC Science Education]" c="DSC Science Education"/>
        <s v="[Enrollment].[Student Concentration].&amp;[DSD Secondary Education]" c="DSD Secondary Education"/>
        <s v="[Enrollment].[Student Concentration].&amp;[DSE Special Education]" c="DSE Special Education"/>
        <s v="[Enrollment].[Student Concentration].&amp;[DSG School Psychology]" c="DSG School Psychology"/>
        <s v="[Enrollment].[Student Concentration].&amp;[DSO Social Science]" c="DSO Social Science"/>
        <s v="[Enrollment].[Student Concentration].&amp;[DTL Tchg &amp; Lrng Cntnt Area:GenEd]" c="DTL Tchg &amp; Lrng Cntnt Area:GenEd"/>
        <s v="[Enrollment].[Student Concentration].&amp;[DVO Career and Workforce Education]" c="DVO Career and Workforce Education"/>
        <s v="[Enrollment].[Student Concentration].&amp;[EAE Adult Education]" c="EAE Adult Education"/>
        <s v="[Enrollment].[Student Concentration].&amp;[EAS Educational Leadership]" c="EAS Educational Leadership"/>
        <s v="[Enrollment].[Student Concentration].&amp;[EDZ Pre-Education]" c="EDZ Pre-Education"/>
        <s v="[Enrollment].[Student Concentration].&amp;[EHI College Leadership]" c="EHI College Leadership"/>
        <s v="[Enrollment].[Student Concentration].&amp;[EHW Health and Wellness]" c="EHW Health and Wellness"/>
        <s v="[Enrollment].[Student Concentration].&amp;[EIN Educational Innovation]" c="EIN Educational Innovation"/>
        <s v="[Enrollment].[Student Concentration].&amp;[EPC Educational Psychology]" c="EPC Educational Psychology"/>
        <s v="[Enrollment].[Student Concentration].&amp;[EST Strength and Conditioning]" c="EST Strength and Conditioning"/>
        <s v="[Enrollment].[Student Concentration].&amp;[EXC Exercise Science]" c="EXC Exercise Science"/>
        <s v="[Enrollment].[Student Concentration].&amp;[EXS Exercise Science]" c="EXS Exercise Science"/>
        <s v="[Enrollment].[Student Concentration].&amp;[HRD Human Resource Development]" c="HRD Human Resource Development"/>
        <s v="[Enrollment].[Student Concentration].&amp;[ITA Italian]" c="ITA Italian"/>
        <s v="[Enrollment].[Student Concentration].&amp;[JPN Japanese]" c="JPN Japanese"/>
        <s v="[Enrollment].[Student Concentration].&amp;[LDTE E-Learning Design &amp; Develop]" c="LDTE E-Learning Design &amp; Develop"/>
        <s v="[Enrollment].[Student Concentration].&amp;[PEC Pre-Early Childhood Education]" c="PEC Pre-Early Childhood Education"/>
        <s v="[Enrollment].[Student Concentration].&amp;[PEL Pre-Elementary Education]" c="PEL Pre-Elementary Education"/>
        <s v="[Enrollment].[Student Concentration].&amp;[PEN Pre-English Education]" c="PEN Pre-English Education"/>
        <s v="[Enrollment].[Student Concentration].&amp;[PET Physical Education]" c="PET Physical Education"/>
        <s v="[Enrollment].[Student Concentration].&amp;[PEX Pre-Exceptional Student Educ]" c="PEX Pre-Exceptional Student Educ"/>
        <s v="[Enrollment].[Student Concentration].&amp;[PFL Pre-Foreign Language Education]" c="PFL Pre-Foreign Language Education"/>
        <s v="[Enrollment].[Student Concentration].&amp;[PPE Pre-Physical Education]" c="PPE Pre-Physical Education"/>
        <s v="[Enrollment].[Student Concentration].&amp;[PRC Pre-Science Education]" c="PRC Pre-Science Education"/>
        <s v="[Enrollment].[Student Concentration].&amp;[PRM Pre-Mathematics Education]" c="PRM Pre-Mathematics Education"/>
        <s v="[Enrollment].[Student Concentration].&amp;[PSS Pre-Social Science Education]" c="PSS Pre-Social Science Education"/>
        <s v="[Enrollment].[Student Concentration].&amp;[SAE Adult Education]" c="SAE Adult Education"/>
        <s v="[Enrollment].[Student Concentration].&amp;[SAS Educational Leadership]" c="SAS Educational Leadership"/>
        <s v="[Enrollment].[Student Concentration].&amp;[SCL School Counseling]" c="SCL School Counseling"/>
        <s v="[Enrollment].[Student Concentration].&amp;[SEE Elementary Education]" c="SEE Elementary Education"/>
        <s v="[Enrollment].[Student Concentration].&amp;[SHA Higher Ed: Administration]" c="SHA Higher Ed: Administration"/>
        <s v="[Enrollment].[Student Concentration].&amp;[SIE Interdisciplinary Education]" c="SIE Interdisciplinary Education"/>
        <s v="[Enrollment].[Student Concentration].&amp;[SIT Instructional Technology]" c="SIT Instructional Technology"/>
        <s v="[Enrollment].[Student Concentration].&amp;[SME Measurement and Evaluation]" c="SME Measurement and Evaluation"/>
        <s v="[Enrollment].[Student Concentration].&amp;[SRD Reading-Language Arts Ed]" c="SRD Reading-Language Arts Ed"/>
        <s v="[Enrollment].[Student Concentration].&amp;[SSE Special Education]" c="SSE Special Education"/>
        <s v="[Enrollment].[Student Concentration].&amp;[SSP School Psychology]" c="SSP School Psychology"/>
        <s v="[Enrollment].[Student Concentration].&amp;[SVO Vocational Education]" c="SVO Vocational Education"/>
        <s v="[Enrollment].[Student Concentration].&amp;[TED Teacher Education]" c="TED Teacher Education"/>
        <s v="[Enrollment].[Student Concentration].&amp;[TEE Elementary Education]" c="TEE Elementary Education"/>
        <s v="[Enrollment].[Student Concentration].&amp;[TEN English Education]" c="TEN English Education"/>
        <s v="[Enrollment].[Student Concentration].&amp;[TFL Foreign Language Education]" c="TFL Foreign Language Education"/>
        <s v="[Enrollment].[Student Concentration].&amp;[TMA Middle Grades Mathematics]" c="TMA Middle Grades Mathematics"/>
        <s v="[Enrollment].[Student Concentration].&amp;[TSC Science Education]" c="TSC Science Education"/>
        <s v="[Enrollment].[Student Concentration].&amp;[TSM Mathematics Education (6-12)]" c="TSM Mathematics Education (6-12)"/>
        <s v="[Enrollment].[Student Concentration].&amp;[TSS Social Science Education]" c="TSS Social Science Education"/>
        <s v="[Enrollment].[Student Concentration].&amp;[TVE Exceptional Student Education]" c="TVE Exceptional Student Education"/>
      </sharedItems>
    </cacheField>
  </cacheFields>
  <cacheHierarchies count="120">
    <cacheHierarchy uniqueName="[Enrollment].[Address State]" caption="Address State" attribute="1" defaultMemberUniqueName="[Enrollment].[Address State].[All]" allUniqueName="[Enrollment].[Address State].[All]" dimensionUniqueName="[Enrollment]" displayFolder="" count="0" unbalanced="0"/>
    <cacheHierarchy uniqueName="[Enrollment].[Admission Type]" caption="Admission Type" attribute="1" defaultMemberUniqueName="[Enrollment].[Admission Type].[All]" allUniqueName="[Enrollment].[Admission Type].[All]" dimensionUniqueName="[Enrollment]" displayFolder="" count="0" unbalanced="0"/>
    <cacheHierarchy uniqueName="[Enrollment].[County Of Residence]" caption="County Of Residence" attribute="1" defaultMemberUniqueName="[Enrollment].[County Of Residence].[All]" allUniqueName="[Enrollment].[County Of Residence].[All]" dimensionUniqueName="[Enrollment]" displayFolder="" count="0" unbalanced="0"/>
    <cacheHierarchy uniqueName="[Enrollment].[Date Student Recent Admit]" caption="Date Student Recent Admit" attribute="1" defaultMemberUniqueName="[Enrollment].[Date Student Recent Admit].[All]" allUniqueName="[Enrollment].[Date Student Recent Admit].[All]" dimensionUniqueName="[Enrollment]" displayFolder="" count="0" unbalanced="0"/>
    <cacheHierarchy uniqueName="[Enrollment].[Degree Level Sought]" caption="Degree Level Sought" attribute="1" defaultMemberUniqueName="[Enrollment].[Degree Level Sought].[All]" allUniqueName="[Enrollment].[Degree Level Sought].[All]" dimensionUniqueName="[Enrollment]" displayFolder="" count="2" unbalanced="0">
      <fieldsUsage count="2">
        <fieldUsage x="-1"/>
        <fieldUsage x="4"/>
      </fieldsUsage>
    </cacheHierarchy>
    <cacheHierarchy uniqueName="[Enrollment].[Degree Level Sought Detail]" caption="Degree Level Sought Detail" attribute="1" defaultMemberUniqueName="[Enrollment].[Degree Level Sought Detail].[All]" allUniqueName="[Enrollment].[Degree Level Sought Detail].[All]" dimensionUniqueName="[Enrollment]" displayFolder="" count="0" unbalanced="0"/>
    <cacheHierarchy uniqueName="[Enrollment].[Degree Type Highest Student]" caption="Degree Type Highest Student" attribute="1" defaultMemberUniqueName="[Enrollment].[Degree Type Highest Student].[All]" allUniqueName="[Enrollment].[Degree Type Highest Student].[All]" dimensionUniqueName="[Enrollment]" displayFolder="" count="0" unbalanced="0"/>
    <cacheHierarchy uniqueName="[Enrollment].[Education Abroad Status]" caption="Education Abroad Status" attribute="1" defaultMemberUniqueName="[Enrollment].[Education Abroad Status].[All]" allUniqueName="[Enrollment].[Education Abroad Status].[All]" dimensionUniqueName="[Enrollment]" displayFolder="" count="0" unbalanced="0"/>
    <cacheHierarchy uniqueName="[Enrollment].[Flag Housing]" caption="Flag Housing" attribute="1" defaultMemberUniqueName="[Enrollment].[Flag Housing].[All]" allUniqueName="[Enrollment].[Flag Housing].[All]" dimensionUniqueName="[Enrollment]" displayFolder="" count="0" unbalanced="0"/>
    <cacheHierarchy uniqueName="[Enrollment].[Flag IPEDS Graduate Student]" caption="Flag IPEDS Graduate Student" attribute="1" defaultMemberUniqueName="[Enrollment].[Flag IPEDS Graduate Student].[All]" allUniqueName="[Enrollment].[Flag IPEDS Graduate Student].[All]" dimensionUniqueName="[Enrollment]" displayFolder="" count="0" unbalanced="0"/>
    <cacheHierarchy uniqueName="[Enrollment].[Flag IPEDSFTIC]" caption="Flag IPEDSFTIC" attribute="1" defaultMemberUniqueName="[Enrollment].[Flag IPEDSFTIC].[All]" allUniqueName="[Enrollment].[Flag IPEDSFTIC].[All]" dimensionUniqueName="[Enrollment]" displayFolder="" count="0" unbalanced="0"/>
    <cacheHierarchy uniqueName="[Enrollment].[Flag Person International]" caption="Flag Person International" attribute="1" defaultMemberUniqueName="[Enrollment].[Flag Person International].[All]" allUniqueName="[Enrollment].[Flag Person International].[All]" dimensionUniqueName="[Enrollment]" displayFolder="" count="0" unbalanced="0"/>
    <cacheHierarchy uniqueName="[Enrollment].[Flag Person International USF]" caption="Flag Person International USF" attribute="1" defaultMemberUniqueName="[Enrollment].[Flag Person International USF].[All]" allUniqueName="[Enrollment].[Flag Person International USF].[All]" dimensionUniqueName="[Enrollment]" displayFolder="" count="0" unbalanced="0"/>
    <cacheHierarchy uniqueName="[Enrollment].[Flag Student Employed]" caption="Flag Student Employed" attribute="1" defaultMemberUniqueName="[Enrollment].[Flag Student Employed].[All]" allUniqueName="[Enrollment].[Flag Student Employed].[All]" dimensionUniqueName="[Enrollment]" displayFolder="" count="0" unbalanced="0"/>
    <cacheHierarchy uniqueName="[Enrollment].[Flag Student Full Fee Paying]" caption="Flag Student Full Fee Paying" attribute="1" defaultMemberUniqueName="[Enrollment].[Flag Student Full Fee Paying].[All]" allUniqueName="[Enrollment].[Flag Student Full Fee Paying].[All]" dimensionUniqueName="[Enrollment]" displayFolder="" count="0" unbalanced="0"/>
    <cacheHierarchy uniqueName="[Enrollment].[Flag Student Honors]" caption="Flag Student Honors" attribute="1" defaultMemberUniqueName="[Enrollment].[Flag Student Honors].[All]" allUniqueName="[Enrollment].[Flag Student Honors].[All]" dimensionUniqueName="[Enrollment]" displayFolder="" count="0" unbalanced="0"/>
    <cacheHierarchy uniqueName="[Enrollment].[Flag Student Into]" caption="Flag Student Into" attribute="1" defaultMemberUniqueName="[Enrollment].[Flag Student Into].[All]" allUniqueName="[Enrollment].[Flag Student Into].[All]" dimensionUniqueName="[Enrollment]" displayFolder="" count="0" unbalanced="0"/>
    <cacheHierarchy uniqueName="[Enrollment].[Flag Student New]" caption="Flag Student New" attribute="1" defaultMemberUniqueName="[Enrollment].[Flag Student New].[All]" allUniqueName="[Enrollment].[Flag Student New].[All]" dimensionUniqueName="[Enrollment]" displayFolder="" count="0" unbalanced="0"/>
    <cacheHierarchy uniqueName="[Enrollment].[Flag Student Part Time]" caption="Flag Student Part Time" attribute="1" defaultMemberUniqueName="[Enrollment].[Flag Student Part Time].[All]" allUniqueName="[Enrollment].[Flag Student Part Time].[All]" dimensionUniqueName="[Enrollment]" displayFolder="" count="0" unbalanced="0"/>
    <cacheHierarchy uniqueName="[Enrollment].[Flag Student Prepaid Contract]" caption="Flag Student Prepaid Contract" attribute="1" defaultMemberUniqueName="[Enrollment].[Flag Student Prepaid Contract].[All]" allUniqueName="[Enrollment].[Flag Student Prepaid Contract].[All]" dimensionUniqueName="[Enrollment]" displayFolder="" count="0" unbalanced="0"/>
    <cacheHierarchy uniqueName="[Enrollment].[Flag Student Received Fin Aid]" caption="Flag Student Received Fin Aid" attribute="1" defaultMemberUniqueName="[Enrollment].[Flag Student Received Fin Aid].[All]" allUniqueName="[Enrollment].[Flag Student Received Fin Aid].[All]" dimensionUniqueName="[Enrollment]" displayFolder="" count="0" unbalanced="0"/>
    <cacheHierarchy uniqueName="[Enrollment].[Flag Student Received Stipend]" caption="Flag Student Received Stipend" attribute="1" defaultMemberUniqueName="[Enrollment].[Flag Student Received Stipend].[All]" allUniqueName="[Enrollment].[Flag Student Received Stipend].[All]" dimensionUniqueName="[Enrollment]" displayFolder="" count="0" unbalanced="0"/>
    <cacheHierarchy uniqueName="[Enrollment].[Flag Student Received Waiver]" caption="Flag Student Received Waiver" attribute="1" defaultMemberUniqueName="[Enrollment].[Flag Student Received Waiver].[All]" allUniqueName="[Enrollment].[Flag Student Received Waiver].[All]" dimensionUniqueName="[Enrollment]" displayFolder="" count="0" unbalanced="0"/>
    <cacheHierarchy uniqueName="[Enrollment].[Flag Student Summer Fall]" caption="Flag Student Summer Fall" attribute="1" defaultMemberUniqueName="[Enrollment].[Flag Student Summer Fall].[All]" allUniqueName="[Enrollment].[Flag Student Summer Fall].[All]" dimensionUniqueName="[Enrollment]" displayFolder="" count="0" unbalanced="0"/>
    <cacheHierarchy uniqueName="[Enrollment].[Funding Source]" caption="Funding Source" attribute="1" defaultMemberUniqueName="[Enrollment].[Funding Source].[All]" allUniqueName="[Enrollment].[Funding Source].[All]" dimensionUniqueName="[Enrollment]" displayFolder="" count="0" unbalanced="0"/>
    <cacheHierarchy uniqueName="[Enrollment].[International Status]" caption="International Status" attribute="1" defaultMemberUniqueName="[Enrollment].[International Status].[All]" allUniqueName="[Enrollment].[International Status].[All]" dimensionUniqueName="[Enrollment]" displayFolder="" count="0" unbalanced="0"/>
    <cacheHierarchy uniqueName="[Enrollment].[INTO Group]" caption="INTO Group" attribute="1" defaultMemberUniqueName="[Enrollment].[INTO Group].[All]" allUniqueName="[Enrollment].[INTO Group].[All]" dimensionUniqueName="[Enrollment]" displayFolder="" count="0" unbalanced="0"/>
    <cacheHierarchy uniqueName="[Enrollment].[INTO Term Admit]" caption="INTO Term Admit" attribute="1" defaultMemberUniqueName="[Enrollment].[INTO Term Admit].[All]" allUniqueName="[Enrollment].[INTO Term Admit].[All]" dimensionUniqueName="[Enrollment]" displayFolder="" count="0" unbalanced="0"/>
    <cacheHierarchy uniqueName="[Enrollment].[Org Unit Major Hierarchy]" caption="Org Unit Major Hierarchy" defaultMemberUniqueName="[Enrollment].[Org Unit Major Hierarchy].[All]" allUniqueName="[Enrollment].[Org Unit Major Hierarchy].[All]" dimensionUniqueName="[Enrollment]" displayFolder="" count="0" unbalanced="0"/>
    <cacheHierarchy uniqueName="[Enrollment].[Person Age]" caption="Person Age" attribute="1" defaultMemberUniqueName="[Enrollment].[Person Age].[All]" allUniqueName="[Enrollment].[Person Age].[All]" dimensionUniqueName="[Enrollment]" displayFolder="" count="0" unbalanced="0"/>
    <cacheHierarchy uniqueName="[Enrollment].[Person Citizenship Code]" caption="Person Citizenship Code" attribute="1" defaultMemberUniqueName="[Enrollment].[Person Citizenship Code].[All]" allUniqueName="[Enrollment].[Person Citizenship Code].[All]" dimensionUniqueName="[Enrollment]" displayFolder="" count="0" unbalanced="0"/>
    <cacheHierarchy uniqueName="[Enrollment].[Person Gender]" caption="Person Gender" attribute="1" defaultMemberUniqueName="[Enrollment].[Person Gender].[All]" allUniqueName="[Enrollment].[Person Gender].[All]" dimensionUniqueName="[Enrollment]" displayFolder="" count="0" unbalanced="0"/>
    <cacheHierarchy uniqueName="[Enrollment].[Person Name]" caption="Person Name" attribute="1" defaultMemberUniqueName="[Enrollment].[Person Name].[All]" allUniqueName="[Enrollment].[Person Name].[All]" dimensionUniqueName="[Enrollment]" displayFolder="" count="0" unbalanced="0"/>
    <cacheHierarchy uniqueName="[Enrollment].[Person Nationality]" caption="Person Nationality" attribute="1" defaultMemberUniqueName="[Enrollment].[Person Nationality].[All]" allUniqueName="[Enrollment].[Person Nationality].[All]" dimensionUniqueName="[Enrollment]" displayFolder="" count="0" unbalanced="0"/>
    <cacheHierarchy uniqueName="[Enrollment].[Person Race]" caption="Person Race" attribute="1" defaultMemberUniqueName="[Enrollment].[Person Race].[All]" allUniqueName="[Enrollment].[Person Race].[All]" dimensionUniqueName="[Enrollment]" displayFolder="" count="0" unbalanced="0"/>
    <cacheHierarchy uniqueName="[Enrollment].[Person Residency Type]" caption="Person Residency Type" attribute="1" defaultMemberUniqueName="[Enrollment].[Person Residency Type].[All]" allUniqueName="[Enrollment].[Person Residency Type].[All]" dimensionUniqueName="[Enrollment]" displayFolder="" count="0" unbalanced="0"/>
    <cacheHierarchy uniqueName="[Enrollment].[Student Academic Standing]" caption="Student Academic Standing" attribute="1" defaultMemberUniqueName="[Enrollment].[Student Academic Standing].[All]" allUniqueName="[Enrollment].[Student Academic Standing].[All]" dimensionUniqueName="[Enrollment]" displayFolder="" count="0" unbalanced="0"/>
    <cacheHierarchy uniqueName="[Enrollment].[Student CIP]" caption="Student CIP" attribute="1" defaultMemberUniqueName="[Enrollment].[Student CIP].[All]" allUniqueName="[Enrollment].[Student CIP].[All]" dimensionUniqueName="[Enrollment]" displayFolder="" count="0" unbalanced="0"/>
    <cacheHierarchy uniqueName="[Enrollment].[Student CIP Group]" caption="Student CIP Group" attribute="1" defaultMemberUniqueName="[Enrollment].[Student CIP Group].[All]" allUniqueName="[Enrollment].[Student CIP Group].[All]" dimensionUniqueName="[Enrollment]" displayFolder="" count="0" unbalanced="0"/>
    <cacheHierarchy uniqueName="[Enrollment].[Student CIP Hierarchy]" caption="Student CIP Hierarchy" defaultMemberUniqueName="[Enrollment].[Student CIP Hierarchy].[All]" allUniqueName="[Enrollment].[Student CIP Hierarchy].[All]" dimensionUniqueName="[Enrollment]" displayFolder="" count="0" unbalanced="0"/>
    <cacheHierarchy uniqueName="[Enrollment].[Student CIP Title]" caption="Student CIP Title" attribute="1" defaultMemberUniqueName="[Enrollment].[Student CIP Title].[All]" allUniqueName="[Enrollment].[Student CIP Title].[All]" dimensionUniqueName="[Enrollment]" displayFolder="" count="0" unbalanced="0"/>
    <cacheHierarchy uniqueName="[Enrollment].[Student Class Code Group]" caption="Student Class Code Group" attribute="1" defaultMemberUniqueName="[Enrollment].[Student Class Code Group].[All]" allUniqueName="[Enrollment].[Student Class Code Group].[All]" dimensionUniqueName="[Enrollment]" displayFolder="" count="0" unbalanced="0"/>
    <cacheHierarchy uniqueName="[Enrollment].[Student Class Code Group Detail]" caption="Student Class Code Group Detail" attribute="1" defaultMemberUniqueName="[Enrollment].[Student Class Code Group Detail].[All]" allUniqueName="[Enrollment].[Student Class Code Group Detail].[All]" dimensionUniqueName="[Enrollment]" displayFolder="" count="0" unbalanced="0"/>
    <cacheHierarchy uniqueName="[Enrollment].[Student Class Code Hierarchy]" caption="Student Class Code Hierarchy" defaultMemberUniqueName="[Enrollment].[Student Class Code Hierarchy].[All]" allUniqueName="[Enrollment].[Student Class Code Hierarchy].[All]" dimensionUniqueName="[Enrollment]" displayFolder="" count="0" unbalanced="0"/>
    <cacheHierarchy uniqueName="[Enrollment].[Student Class Code Title]" caption="Student Class Code Title" attribute="1" defaultMemberUniqueName="[Enrollment].[Student Class Code Title].[All]" allUniqueName="[Enrollment].[Student Class Code Title].[All]" dimensionUniqueName="[Enrollment]" displayFolder="" count="0" unbalanced="0"/>
    <cacheHierarchy uniqueName="[Enrollment].[Student Classfication]" caption="Student Classfication" attribute="1" defaultMemberUniqueName="[Enrollment].[Student Classfication].[All]" allUniqueName="[Enrollment].[Student Classfication].[All]" dimensionUniqueName="[Enrollment]" displayFolder="" count="0" unbalanced="0"/>
    <cacheHierarchy uniqueName="[Enrollment].[Student Classification Hierarchy]" caption="Student Classification Hierarchy" defaultMemberUniqueName="[Enrollment].[Student Classification Hierarchy].[All]" allUniqueName="[Enrollment].[Student Classification Hierarchy].[All]" dimensionUniqueName="[Enrollment]" displayFolder="" count="0" unbalanced="0"/>
    <cacheHierarchy uniqueName="[Enrollment].[Student Concentration]" caption="Student Concentration" attribute="1" defaultMemberUniqueName="[Enrollment].[Student Concentration].[All]" allUniqueName="[Enrollment].[Student Concentration].[All]" dimensionUniqueName="[Enrollment]" displayFolder="" count="2" unbalanced="0">
      <fieldsUsage count="2">
        <fieldUsage x="-1"/>
        <fieldUsage x="8"/>
      </fieldsUsage>
    </cacheHierarchy>
    <cacheHierarchy uniqueName="[Enrollment].[Student Dual Enrolled Status]" caption="Student Dual Enrolled Status" attribute="1" defaultMemberUniqueName="[Enrollment].[Student Dual Enrolled Status].[All]" allUniqueName="[Enrollment].[Student Dual Enrolled Status].[All]" dimensionUniqueName="[Enrollment]" displayFolder="" count="0" unbalanced="0"/>
    <cacheHierarchy uniqueName="[Enrollment].[Student Entry Type]" caption="Student Entry Type" attribute="1" defaultMemberUniqueName="[Enrollment].[Student Entry Type].[All]" allUniqueName="[Enrollment].[Student Entry Type].[All]" dimensionUniqueName="[Enrollment]" displayFolder="" count="0" unbalanced="0"/>
    <cacheHierarchy uniqueName="[Enrollment].[Student Fee Class Kind]" caption="Student Fee Class Kind" attribute="1" defaultMemberUniqueName="[Enrollment].[Student Fee Class Kind].[All]" allUniqueName="[Enrollment].[Student Fee Class Kind].[All]" dimensionUniqueName="[Enrollment]" displayFolder="" count="0" unbalanced="0"/>
    <cacheHierarchy uniqueName="[Enrollment].[Student First Generation Indicator]" caption="Student First Generation Indicator" attribute="1" defaultMemberUniqueName="[Enrollment].[Student First Generation Indicator].[All]" allUniqueName="[Enrollment].[Student First Generation Indicator].[All]" dimensionUniqueName="[Enrollment]" displayFolder="" count="0" unbalanced="0"/>
    <cacheHierarchy uniqueName="[Enrollment].[Student Grouping Accountability]" caption="Student Grouping Accountability" attribute="1" defaultMemberUniqueName="[Enrollment].[Student Grouping Accountability].[All]" allUniqueName="[Enrollment].[Student Grouping Accountability].[All]" dimensionUniqueName="[Enrollment]" displayFolder="" count="0" unbalanced="0"/>
    <cacheHierarchy uniqueName="[Enrollment].[Student High School Attended]" caption="Student High School Attended" attribute="1" defaultMemberUniqueName="[Enrollment].[Student High School Attended].[All]" allUniqueName="[Enrollment].[Student High School Attended].[All]" dimensionUniqueName="[Enrollment]" displayFolder="" count="0" unbalanced="0"/>
    <cacheHierarchy uniqueName="[Enrollment].[Student High School Attended City]" caption="Student High School Attended City" attribute="1" defaultMemberUniqueName="[Enrollment].[Student High School Attended City].[All]" allUniqueName="[Enrollment].[Student High School Attended City].[All]" dimensionUniqueName="[Enrollment]" displayFolder="" count="0" unbalanced="0"/>
    <cacheHierarchy uniqueName="[Enrollment].[Student High School Attended State]" caption="Student High School Attended State" attribute="1" defaultMemberUniqueName="[Enrollment].[Student High School Attended State].[All]" allUniqueName="[Enrollment].[Student High School Attended State].[All]" dimensionUniqueName="[Enrollment]" displayFolder="" count="0" unbalanced="0"/>
    <cacheHierarchy uniqueName="[Enrollment].[Student Housing Status]" caption="Student Housing Status" attribute="1" defaultMemberUniqueName="[Enrollment].[Student Housing Status].[All]" allUniqueName="[Enrollment].[Student Housing Status].[All]" dimensionUniqueName="[Enrollment]" displayFolder="" count="0" unbalanced="0"/>
    <cacheHierarchy uniqueName="[Enrollment].[Student ID]" caption="Student ID" attribute="1" defaultMemberUniqueName="[Enrollment].[Student ID].[All]" allUniqueName="[Enrollment].[Student ID].[All]" dimensionUniqueName="[Enrollment]" displayFolder="" count="0" unbalanced="0"/>
    <cacheHierarchy uniqueName="[Enrollment].[Student Institutional Classification]" caption="Student Institutional Classification" attribute="1" defaultMemberUniqueName="[Enrollment].[Student Institutional Classification].[All]" allUniqueName="[Enrollment].[Student Institutional Classification].[All]" dimensionUniqueName="[Enrollment]" displayFolder="" count="0" unbalanced="0"/>
    <cacheHierarchy uniqueName="[Enrollment].[Student Last Institution Attended]" caption="Student Last Institution Attended" attribute="1" defaultMemberUniqueName="[Enrollment].[Student Last Institution Attended].[All]" allUniqueName="[Enrollment].[Student Last Institution Attended].[All]" dimensionUniqueName="[Enrollment]" displayFolder="" count="0" unbalanced="0"/>
    <cacheHierarchy uniqueName="[Enrollment].[Student Level]" caption="Student Level" attribute="1" defaultMemberUniqueName="[Enrollment].[Student Level].[All]" allUniqueName="[Enrollment].[Student Level].[All]" dimensionUniqueName="[Enrollment]" displayFolder="" count="0" unbalanced="0"/>
    <cacheHierarchy uniqueName="[Enrollment].[Student Major Title]" caption="Student Major Title" attribute="1" defaultMemberUniqueName="[Enrollment].[Student Major Title].[All]" allUniqueName="[Enrollment].[Student Major Title].[All]" dimensionUniqueName="[Enrollment]" displayFolder="" count="2" unbalanced="0">
      <fieldsUsage count="2">
        <fieldUsage x="-1"/>
        <fieldUsage x="7"/>
      </fieldsUsage>
    </cacheHierarchy>
    <cacheHierarchy uniqueName="[Enrollment].[Student Minor]" caption="Student Minor" attribute="1" defaultMemberUniqueName="[Enrollment].[Student Minor].[All]" allUniqueName="[Enrollment].[Student Minor].[All]" dimensionUniqueName="[Enrollment]" displayFolder="" count="0" unbalanced="0"/>
    <cacheHierarchy uniqueName="[Enrollment].[Student Minor2]" caption="Student Minor2" attribute="1" defaultMemberUniqueName="[Enrollment].[Student Minor2].[All]" allUniqueName="[Enrollment].[Student Minor2].[All]" dimensionUniqueName="[Enrollment]" displayFolder="" count="0" unbalanced="0"/>
    <cacheHierarchy uniqueName="[Enrollment].[Student Termination Status]" caption="Student Termination Status" attribute="1" defaultMemberUniqueName="[Enrollment].[Student Termination Status].[All]" allUniqueName="[Enrollment].[Student Termination Status].[All]" dimensionUniqueName="[Enrollment]" displayFolder="" count="0" unbalanced="0"/>
    <cacheHierarchy uniqueName="[Enrollment].[Student Type]" caption="Student Type" attribute="1" defaultMemberUniqueName="[Enrollment].[Student Type].[All]" allUniqueName="[Enrollment].[Student Type].[All]" dimensionUniqueName="[Enrollment]" displayFolder="" count="0" unbalanced="0"/>
    <cacheHierarchy uniqueName="[Enrollment].[Student Type Hierarchy]" caption="Student Type Hierarchy" defaultMemberUniqueName="[Enrollment].[Student Type Hierarchy].[All]" allUniqueName="[Enrollment].[Student Type Hierarchy].[All]" dimensionUniqueName="[Enrollment]" displayFolder="" count="0" unbalanced="0"/>
    <cacheHierarchy uniqueName="[Enrollment].[Student Veteran Status]" caption="Student Veteran Status" attribute="1" defaultMemberUniqueName="[Enrollment].[Student Veteran Status].[All]" allUniqueName="[Enrollment].[Student Veteran Status].[All]" dimensionUniqueName="[Enrollment]" displayFolder="" count="0" unbalanced="0"/>
    <cacheHierarchy uniqueName="[Enrollment].[Visa Type]" caption="Visa Type" attribute="1" defaultMemberUniqueName="[Enrollment].[Visa Type].[All]" allUniqueName="[Enrollment].[Visa Type].[All]" dimensionUniqueName="[Enrollment]" displayFolder="" count="0" unbalanced="0"/>
    <cacheHierarchy uniqueName="[Region].[City]" caption="City" attribute="1" defaultMemberUniqueName="[Region].[City].[All]" allUniqueName="[Region].[City].[All]" dimensionUniqueName="[Region]" displayFolder="" count="0" unbalanced="0"/>
    <cacheHierarchy uniqueName="[Region].[Nation]" caption="Nation" attribute="1" defaultMemberUniqueName="[Region].[Nation].[All]" allUniqueName="[Region].[Nation].[All]" dimensionUniqueName="[Region]" displayFolder="" count="0" unbalanced="0"/>
    <cacheHierarchy uniqueName="[Region].[Region]" caption="Region" attribute="1" defaultMemberUniqueName="[Region].[Region].[All]" allUniqueName="[Region].[Region].[All]" dimensionUniqueName="[Region]" displayFolder="" count="0" unbalanced="0"/>
    <cacheHierarchy uniqueName="[Region].[Region Hierarchy]" caption="Region Hierarchy" defaultMemberUniqueName="[Region].[Region Hierarchy].[All]" allUniqueName="[Region].[Region Hierarchy].[All]" dimensionUniqueName="[Region]" displayFolder="" count="0" unbalanced="0"/>
    <cacheHierarchy uniqueName="[Region].[State]" caption="State" attribute="1" defaultMemberUniqueName="[Region].[State].[All]" allUniqueName="[Region].[State].[All]" dimensionUniqueName="[Region]" displayFolder="" count="0" unbalanced="0"/>
    <cacheHierarchy uniqueName="[Region].[Territory]" caption="Territory" attribute="1" defaultMemberUniqueName="[Region].[Territory].[All]" allUniqueName="[Region].[Territory].[All]" dimensionUniqueName="[Region]" displayFolder="" count="0" unbalanced="0"/>
    <cacheHierarchy uniqueName="[Term].[Flag Fall]" caption="Flag Fall" attribute="1" defaultMemberUniqueName="[Term].[Flag Fall].[All]" allUniqueName="[Term].[Flag Fall].[All]" dimensionUniqueName="[Term]" displayFolder="" count="0" unbalanced="0"/>
    <cacheHierarchy uniqueName="[Term].[Flag Fall Spring]" caption="Flag Fall Spring" attribute="1" defaultMemberUniqueName="[Term].[Flag Fall Spring].[All]" allUniqueName="[Term].[Flag Fall Spring].[All]" dimensionUniqueName="[Term]" displayFolder="" count="0" unbalanced="0"/>
    <cacheHierarchy uniqueName="[Term].[Flag Summer Fall]" caption="Flag Summer Fall" attribute="1" defaultMemberUniqueName="[Term].[Flag Summer Fall].[All]" allUniqueName="[Term].[Flag Summer Fall].[All]" dimensionUniqueName="[Term]" displayFolder="" count="0" unbalanced="0"/>
    <cacheHierarchy uniqueName="[Term].[Latest Benchmark]" caption="Latest Benchmark" attribute="1" defaultMemberUniqueName="[Term].[Latest Benchmark].[All]" allUniqueName="[Term].[Latest Benchmark].[All]" dimensionUniqueName="[Term]" displayFolder="" count="0" unbalanced="0"/>
    <cacheHierarchy uniqueName="[Term].[Term]" caption="Term" attribute="1" keyAttribute="1" defaultMemberUniqueName="[Term].[Term].[All]" allUniqueName="[Term].[Term].[All]" dimensionUniqueName="[Term]" displayFolder="" count="0" unbalanced="0"/>
    <cacheHierarchy uniqueName="[Term].[Term Academic Year Hierarchy]" caption="Term Academic Year Hierarchy" defaultMemberUniqueName="[Term].[Term Academic Year Hierarchy].[All]" allUniqueName="[Term].[Term Academic Year Hierarchy].[All]" dimensionUniqueName="[Term]" displayFolder="" count="0" unbalanced="0"/>
    <cacheHierarchy uniqueName="[Term].[Term Calendar Year  Hierarchy]" caption="Term Calendar Year  Hierarchy" defaultMemberUniqueName="[Term].[Term Calendar Year  Hierarchy].[All]" allUniqueName="[Term].[Term Calendar Year  Hierarchy].[All]" dimensionUniqueName="[Term]" displayFolder="" count="0" unbalanced="0"/>
    <cacheHierarchy uniqueName="[Term].[Term Title]" caption="Term Title" attribute="1" defaultMemberUniqueName="[Term].[Term Title].[All]" allUniqueName="[Term].[Term Title].[All]" dimensionUniqueName="[Term]" displayFolder="" count="0" unbalanced="0"/>
    <cacheHierarchy uniqueName="[Term].[Year Academic]" caption="Year Academic" attribute="1" defaultMemberUniqueName="[Term].[Year Academic].[All]" allUniqueName="[Term].[Year Academic].[All]" dimensionUniqueName="[Term]" displayFolder="" count="2" unbalanced="0">
      <fieldsUsage count="2">
        <fieldUsage x="-1"/>
        <fieldUsage x="5"/>
      </fieldsUsage>
    </cacheHierarchy>
    <cacheHierarchy uniqueName="[Term].[Year Calendar]" caption="Year Calendar" attribute="1" defaultMemberUniqueName="[Term].[Year Calendar].[All]" allUniqueName="[Term].[Year Calendar].[All]" dimensionUniqueName="[Term]" displayFolder="" count="0" unbalanced="0"/>
    <cacheHierarchy uniqueName="[Term].[Year Stu Fin Aid]" caption="Year Stu Fin Aid" attribute="1" defaultMemberUniqueName="[Term].[Year Stu Fin Aid].[All]" allUniqueName="[Term].[Year Stu Fin Aid].[All]" dimensionUniqueName="[Term]" displayFolder="" count="0" unbalanced="0"/>
    <cacheHierarchy uniqueName="[Unit].[Org College Hierarchy]" caption="Org College Hierarchy" defaultMemberUniqueName="[Unit].[Org College Hierarchy].[All]" allUniqueName="[Unit].[Org College Hierarchy].[All]" dimensionUniqueName="[Unit]" displayFolder="" count="0" unbalanced="0"/>
    <cacheHierarchy uniqueName="[Unit].[Org Department  Hierarchy]" caption="Org Department  Hierarchy" defaultMemberUniqueName="[Unit].[Org Department  Hierarchy].[All]" allUniqueName="[Unit].[Org Department  Hierarchy].[All]" dimensionUniqueName="[Unit]" displayFolder="" count="0" unbalanced="0"/>
    <cacheHierarchy uniqueName="[Unit].[Org Unit Campus]" caption="Org Unit Campus" attribute="1" defaultMemberUniqueName="[Unit].[Org Unit Campus].[All]" allUniqueName="[Unit].[Org Unit Campus].[All]" dimensionUniqueName="[Unit]" displayFolder="" count="2" unbalanced="0">
      <fieldsUsage count="2">
        <fieldUsage x="-1"/>
        <fieldUsage x="0"/>
      </fieldsUsage>
    </cacheHierarchy>
    <cacheHierarchy uniqueName="[Unit].[Org Unit College]" caption="Org Unit College" attribute="1" defaultMemberUniqueName="[Unit].[Org Unit College].[All]" allUniqueName="[Unit].[Org Unit College].[All]" dimensionUniqueName="[Unit]" displayFolder="" count="2" unbalanced="0">
      <fieldsUsage count="2">
        <fieldUsage x="-1"/>
        <fieldUsage x="2"/>
      </fieldsUsage>
    </cacheHierarchy>
    <cacheHierarchy uniqueName="[Unit].[Org Unit Department]" caption="Org Unit Department" attribute="1" defaultMemberUniqueName="[Unit].[Org Unit Department].[All]" allUniqueName="[Unit].[Org Unit Department].[All]" dimensionUniqueName="[Unit]" displayFolder="" count="0" unbalanced="0"/>
    <cacheHierarchy uniqueName="[Enrollment].[Org Unit Campus]" caption="Org Unit Campus" attribute="1" defaultMemberUniqueName="[Enrollment].[Org Unit Campus].[All]" allUniqueName="[Enrollment].[Org Unit Campus].[All]" dimensionUniqueName="[Enrollment]" displayFolder="" count="0" unbalanced="0" hidden="1"/>
    <cacheHierarchy uniqueName="[Enrollment].[Org Unit Campus Sort]" caption="Org Unit Campus Sort" attribute="1" defaultMemberUniqueName="[Enrollment].[Org Unit Campus Sort].[All]" allUniqueName="[Enrollment].[Org Unit Campus Sort].[All]" dimensionUniqueName="[Enrollment]" displayFolder="" count="0" unbalanced="0" hidden="1"/>
    <cacheHierarchy uniqueName="[Enrollment].[Org Unit College]" caption="Org Unit College" attribute="1" defaultMemberUniqueName="[Enrollment].[Org Unit College].[All]" allUniqueName="[Enrollment].[Org Unit College].[All]" dimensionUniqueName="[Enrollment]" displayFolder="" count="0" unbalanced="0" hidden="1"/>
    <cacheHierarchy uniqueName="[Enrollment].[Org Unit Department]" caption="Org Unit Department" attribute="1" defaultMemberUniqueName="[Enrollment].[Org Unit Department].[All]" allUniqueName="[Enrollment].[Org Unit Department].[All]" dimensionUniqueName="[Enrollment]" displayFolder="" count="0" unbalanced="0" hidden="1"/>
    <cacheHierarchy uniqueName="[Enrollment].[PID Student]" caption="PID Student" attribute="1" keyAttribute="1" defaultMemberUniqueName="[Enrollment].[PID Student].[All]" allUniqueName="[Enrollment].[PID Student].[All]" dimensionUniqueName="[Enrollment]" displayFolder="" count="0" unbalanced="0" hidden="1"/>
    <cacheHierarchy uniqueName="[Enrollment].[Region Key]" caption="Region Key" attribute="1" defaultMemberUniqueName="[Enrollment].[Region Key].[All]" allUniqueName="[Enrollment].[Region Key].[All]" dimensionUniqueName="[Enrollment]" displayFolder="" count="0" unbalanced="0" hidden="1"/>
    <cacheHierarchy uniqueName="[Enrollment].[Student Major]" caption="Student Major" attribute="1" defaultMemberUniqueName="[Enrollment].[Student Major].[All]" allUniqueName="[Enrollment].[Student Major].[All]" dimensionUniqueName="[Enrollment]" displayFolder="" count="0" unbalanced="0" hidden="1"/>
    <cacheHierarchy uniqueName="[Enrollment].[Student Major2]" caption="Student Major2" attribute="1" defaultMemberUniqueName="[Enrollment].[Student Major2].[All]" allUniqueName="[Enrollment].[Student Major2].[All]" dimensionUniqueName="[Enrollment]" displayFolder="" count="0" unbalanced="0" hidden="1"/>
    <cacheHierarchy uniqueName="[Enrollment].[Student Unit]" caption="Student Unit" attribute="1" defaultMemberUniqueName="[Enrollment].[Student Unit].[All]" allUniqueName="[Enrollment].[Student Unit].[All]" dimensionUniqueName="[Enrollment]" displayFolder="" count="0" unbalanced="0" hidden="1"/>
    <cacheHierarchy uniqueName="[Region].[Region Key]" caption="Region Key" attribute="1" keyAttribute="1" defaultMemberUniqueName="[Region].[Region Key].[All]" allUniqueName="[Region].[Region Key].[All]" dimensionUniqueName="[Region]" displayFolder="" count="0" unbalanced="0" hidden="1"/>
    <cacheHierarchy uniqueName="[Term].[Academic Year Sort]" caption="Academic Year Sort" attribute="1" defaultMemberUniqueName="[Term].[Academic Year Sort].[All]" allUniqueName="[Term].[Academic Year Sort].[All]" dimensionUniqueName="[Term]" displayFolder="" count="0" unbalanced="0" hidden="1"/>
    <cacheHierarchy uniqueName="[Unit].[Org Unit Dept Cost Based]" caption="Org Unit Dept Cost Based" attribute="1" keyAttribute="1" defaultMemberUniqueName="[Unit].[Org Unit Dept Cost Based].[All]" allUniqueName="[Unit].[Org Unit Dept Cost Based].[All]" dimensionUniqueName="[Unit]" displayFolder="" count="0" unbalanced="0" hidden="1"/>
    <cacheHierarchy uniqueName="[Unit].[Org Unit Sub VP Area]" caption="Org Unit Sub VP Area" attribute="1" defaultMemberUniqueName="[Unit].[Org Unit Sub VP Area].[All]" allUniqueName="[Unit].[Org Unit Sub VP Area].[All]" dimensionUniqueName="[Unit]" displayFolder="" count="0" unbalanced="0" hidden="1"/>
    <cacheHierarchy uniqueName="[Unit].[Org Unit VP Area]" caption="Org Unit VP Area" attribute="1" defaultMemberUniqueName="[Unit].[Org Unit VP Area].[All]" allUniqueName="[Unit].[Org Unit VP Area].[All]" dimensionUniqueName="[Unit]" displayFolder="" count="0" unbalanced="0" hidden="1"/>
    <cacheHierarchy uniqueName="[Measures].[GPA Term Hours]" caption="GPA Term Hours" measure="1" displayFolder="Grades &amp; Hours" measureGroup="FACT Student Enrollment" count="0"/>
    <cacheHierarchy uniqueName="[Measures].[GPA Term Student Grade Points]" caption="GPA Term Student Grade Points" measure="1" displayFolder="Grades &amp; Hours" measureGroup="FACT Student Enrollment" count="0"/>
    <cacheHierarchy uniqueName="[Measures].[GPA Term]" caption="GPA Term" measure="1" displayFolder="Grades &amp; Hours" measureGroup="FACT Student Enrollment" count="0"/>
    <cacheHierarchy uniqueName="[Measures].[GPA Cummulative]" caption="GPA Cummulative" measure="1" displayFolder="Grades &amp; Hours" measureGroup="FACT Student Enrollment" count="0"/>
    <cacheHierarchy uniqueName="[Measures].[Count Enrollment]" caption="Count Enrollment" measure="1" displayFolder="Enrollment Counts" measureGroup="FACT Student Enrollment" count="0"/>
    <cacheHierarchy uniqueName="[Measures].[Count Enrollment Distinct]" caption="Count Enrollment Distinct" measure="1" displayFolder="Enrollment Counts" measureGroup="FACT Student Enrollment" count="0" oneField="1">
      <fieldsUsage count="1">
        <fieldUsage x="3"/>
      </fieldsUsage>
    </cacheHierarchy>
    <cacheHierarchy uniqueName="[Measures].[Hours Degree Level]" caption="Hours Degree Level" measure="1" displayFolder="Grades &amp; Hours" measureGroup="FACT Student Enrollment" count="0"/>
    <cacheHierarchy uniqueName="[Measures].[GPA Cummulative Hours]" caption="GPA Cummulative Hours" measure="1" displayFolder="Grades &amp; Hours" measureGroup="FACT Student Enrollment" count="0"/>
    <cacheHierarchy uniqueName="[Measures].[% Count of Total for Col]" caption="% Count of Total for Col" measure="1" displayFolder="Percentages" count="0"/>
    <cacheHierarchy uniqueName="[Measures].[% Count of Total for Row]" caption="% Count of Total for Row" measure="1" displayFolder="Percentages" count="0"/>
    <cacheHierarchy uniqueName="[Measures].[% of Grand Total]" caption="% of Grand Total" measure="1" displayFolder="" count="0"/>
    <cacheHierarchy uniqueName="[Measures].[Average Valid GPA Cummulative]" caption="Average Valid GPA Cummulative" measure="1" displayFolder="Grades &amp; Hours" measureGroup="FACT Student Enrollment" count="0"/>
    <cacheHierarchy uniqueName="[Measures].[Average Valid GPA Term]" caption="Average Valid GPA Term" measure="1" displayFolder="Grades &amp; Hours" measureGroup="FACT Student Enrollment" count="0"/>
    <cacheHierarchy uniqueName="[Measures].[Count Stu GPA Cum Valid]" caption="Count Stu GPA Cum Valid" measure="1" displayFolder="Grades &amp; Hours" measureGroup="FACT Student Enrollment" count="0" hidden="1"/>
    <cacheHierarchy uniqueName="[Measures].[Count Stu GPA Term Valid]" caption="Count Stu GPA Term Valid" measure="1" displayFolder="Grades &amp; Hours" measureGroup="FACT Student Enrollment" count="0" hidden="1"/>
  </cacheHierarchies>
  <kpis count="0"/>
  <dimensions count="5">
    <dimension name="Enrollment" uniqueName="[Enrollment]" caption="Enrollment"/>
    <dimension measure="1" name="Measures" uniqueName="[Measures]" caption="Measures"/>
    <dimension name="Region" uniqueName="[Region]" caption="Region"/>
    <dimension name="Term" uniqueName="[Term]" caption="Term"/>
    <dimension name="Unit" uniqueName="[Unit]" caption="Unit"/>
  </dimensions>
  <measureGroups count="1">
    <measureGroup name="FACT Student Enrollment" caption="FACT Student Enrollment"/>
  </measureGroups>
  <maps count="4">
    <map measureGroup="0" dimension="0"/>
    <map measureGroup="0" dimension="2"/>
    <map measureGroup="0" dimension="3"/>
    <map measureGroup="0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 fieldListSortAscending="1">
  <location ref="A6:B26" firstHeaderRow="1" firstDataRow="1" firstDataCol="1" rowPageCount="3" colPageCount="1"/>
  <pivotFields count="10"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dataField="1" showAll="0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allDrilled="1" showAll="0" dataSourceSort="1" defaultAttributeDrillState="1">
      <items count="2">
        <item s="1" x="0"/>
        <item t="default"/>
      </items>
    </pivotField>
    <pivotField showAll="0" dataSourceSort="1" defaultSubtotal="0" showPropTip="1"/>
    <pivotField axis="axisRow" allDrilled="1" showAll="0" dataSourceSort="1" defaultAttributeDrillState="1">
      <items count="2">
        <item s="1" x="0"/>
        <item t="default"/>
      </items>
    </pivotField>
    <pivotField axis="axisRow" allDrilled="1" showAll="0" dataSourceSort="1" defaultAttributeDrillState="1">
      <items count="9">
        <item x="0"/>
        <item x="1"/>
        <item x="2"/>
        <item x="3"/>
        <item x="4"/>
        <item x="5"/>
        <item x="6"/>
        <item x="7"/>
        <item t="default"/>
      </items>
    </pivotField>
  </pivotFields>
  <rowFields count="3">
    <field x="8"/>
    <field x="9"/>
    <field x="5"/>
  </rowFields>
  <rowItems count="20">
    <i>
      <x/>
    </i>
    <i r="1">
      <x/>
    </i>
    <i r="2">
      <x/>
    </i>
    <i r="1">
      <x v="1"/>
    </i>
    <i r="2">
      <x/>
    </i>
    <i r="1">
      <x v="2"/>
    </i>
    <i r="2">
      <x v="1"/>
    </i>
    <i r="2">
      <x v="4"/>
    </i>
    <i r="1">
      <x v="3"/>
    </i>
    <i r="2">
      <x/>
    </i>
    <i r="1">
      <x v="4"/>
    </i>
    <i r="2">
      <x v="2"/>
    </i>
    <i r="2">
      <x v="3"/>
    </i>
    <i r="1">
      <x v="5"/>
    </i>
    <i r="2">
      <x/>
    </i>
    <i r="1">
      <x v="6"/>
    </i>
    <i r="2">
      <x/>
    </i>
    <i r="1">
      <x v="7"/>
    </i>
    <i r="2">
      <x/>
    </i>
    <i t="grand">
      <x/>
    </i>
  </rowItems>
  <colItems count="1">
    <i/>
  </colItems>
  <pageFields count="3">
    <pageField fld="0" hier="41" name="[Term].[Year Academic].&amp;[2015-2016]" cap="2015-2016"/>
    <pageField fld="3" hier="22" name="[Degree Awarded Major].[Org Unit College].&amp;[Education]" cap="Education"/>
    <pageField fld="4" hier="20" name="[Degree Awarded Major].[Org Unit Campus].&amp;[USF Tampa]" cap="USF Tampa"/>
  </pageFields>
  <dataFields count="1">
    <dataField fld="2" baseField="0" baseItem="0"/>
  </dataFields>
  <formats count="15">
    <format dxfId="175">
      <pivotArea type="all" dataOnly="0" outline="0" fieldPosition="0"/>
    </format>
    <format dxfId="174">
      <pivotArea outline="0" collapsedLevelsAreSubtotals="1" fieldPosition="0"/>
    </format>
    <format dxfId="173">
      <pivotArea field="8" type="button" dataOnly="0" labelOnly="1" outline="0" axis="axisRow" fieldPosition="0"/>
    </format>
    <format dxfId="172">
      <pivotArea dataOnly="0" labelOnly="1" fieldPosition="0">
        <references count="1">
          <reference field="8" count="0"/>
        </references>
      </pivotArea>
    </format>
    <format dxfId="171">
      <pivotArea dataOnly="0" labelOnly="1" grandRow="1" outline="0" fieldPosition="0"/>
    </format>
    <format dxfId="170">
      <pivotArea dataOnly="0" labelOnly="1" fieldPosition="0">
        <references count="2">
          <reference field="8" count="0" selected="0"/>
          <reference field="9" count="0"/>
        </references>
      </pivotArea>
    </format>
    <format dxfId="169">
      <pivotArea dataOnly="0" labelOnly="1" fieldPosition="0">
        <references count="3">
          <reference field="5" count="1">
            <x v="0"/>
          </reference>
          <reference field="8" count="0" selected="0"/>
          <reference field="9" count="1" selected="0">
            <x v="0"/>
          </reference>
        </references>
      </pivotArea>
    </format>
    <format dxfId="168">
      <pivotArea dataOnly="0" labelOnly="1" fieldPosition="0">
        <references count="3">
          <reference field="5" count="1">
            <x v="0"/>
          </reference>
          <reference field="8" count="0" selected="0"/>
          <reference field="9" count="1" selected="0">
            <x v="1"/>
          </reference>
        </references>
      </pivotArea>
    </format>
    <format dxfId="167">
      <pivotArea dataOnly="0" labelOnly="1" fieldPosition="0">
        <references count="3">
          <reference field="5" count="2">
            <x v="1"/>
            <x v="4"/>
          </reference>
          <reference field="8" count="0" selected="0"/>
          <reference field="9" count="1" selected="0">
            <x v="2"/>
          </reference>
        </references>
      </pivotArea>
    </format>
    <format dxfId="166">
      <pivotArea dataOnly="0" labelOnly="1" fieldPosition="0">
        <references count="3">
          <reference field="5" count="1">
            <x v="0"/>
          </reference>
          <reference field="8" count="0" selected="0"/>
          <reference field="9" count="1" selected="0">
            <x v="3"/>
          </reference>
        </references>
      </pivotArea>
    </format>
    <format dxfId="165">
      <pivotArea dataOnly="0" labelOnly="1" fieldPosition="0">
        <references count="3">
          <reference field="5" count="2">
            <x v="2"/>
            <x v="3"/>
          </reference>
          <reference field="8" count="0" selected="0"/>
          <reference field="9" count="1" selected="0">
            <x v="4"/>
          </reference>
        </references>
      </pivotArea>
    </format>
    <format dxfId="164">
      <pivotArea dataOnly="0" labelOnly="1" fieldPosition="0">
        <references count="3">
          <reference field="5" count="1">
            <x v="0"/>
          </reference>
          <reference field="8" count="0" selected="0"/>
          <reference field="9" count="1" selected="0">
            <x v="5"/>
          </reference>
        </references>
      </pivotArea>
    </format>
    <format dxfId="163">
      <pivotArea dataOnly="0" labelOnly="1" fieldPosition="0">
        <references count="3">
          <reference field="5" count="1">
            <x v="0"/>
          </reference>
          <reference field="8" count="0" selected="0"/>
          <reference field="9" count="1" selected="0">
            <x v="6"/>
          </reference>
        </references>
      </pivotArea>
    </format>
    <format dxfId="162">
      <pivotArea dataOnly="0" labelOnly="1" fieldPosition="0">
        <references count="3">
          <reference field="5" count="1">
            <x v="0"/>
          </reference>
          <reference field="8" count="0" selected="0"/>
          <reference field="9" count="1" selected="0">
            <x v="7"/>
          </reference>
        </references>
      </pivotArea>
    </format>
    <format dxfId="161">
      <pivotArea dataOnly="0" labelOnly="1" outline="0" axis="axisValues" fieldPosition="0"/>
    </format>
  </formats>
  <pivotHierarchies count="80">
    <pivotHierarchy/>
    <pivotHierarchy/>
    <pivotHierarchy/>
    <pivotHierarchy/>
    <pivotHierarchy/>
    <pivotHierarchy/>
    <pivotHierarchy>
      <mps count="1">
        <mp field="7"/>
      </mps>
      <members count="2" level="1">
        <member name=""/>
        <member name="[Degree Awarded].[Degree Level Awarded].&amp;[Associate of Arts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Degree Awarded Major].[Org Unit Campus].&amp;[USF Tampa]"/>
      </members>
    </pivotHierarchy>
    <pivotHierarchy/>
    <pivotHierarchy multipleItemSelectionAllowed="1">
      <members count="1" level="1">
        <member name="[Degree Awarded Major].[Org Unit College].&amp;[Education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1">
        <mp field="1"/>
      </mps>
      <members count="1" level="1">
        <member name="[Term].[Year Academic].&amp;[2015-2016]"/>
      </members>
    </pivotHierarchy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dragToRow="0" dragToCol="0" dragToPage="0" dragOff="0"/>
    <pivotHierarchy dragToRow="0" dragToCol="0" dragToPage="0" dragOff="0"/>
  </pivotHierarchies>
  <pivotTableStyleInfo name="PivotStyleLight16" showRowHeaders="1" showColHeaders="1" showRowStripes="0" showColStripes="0" showLastColumn="1"/>
  <rowHierarchiesUsage count="3">
    <rowHierarchyUsage hierarchyUsage="7"/>
    <rowHierarchyUsage hierarchyUsage="27"/>
    <rowHierarchyUsage hierarchyUsage="15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1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 fieldListSortAscending="1">
  <location ref="A4:H353" firstHeaderRow="1" firstDataRow="2" firstDataCol="1" rowPageCount="2" colPageCount="1"/>
  <pivotFields count="9">
    <pivotField axis="axisPage" allDrilled="1" showAll="0" dataSourceSort="1" defaultAttributeDrillState="1">
      <items count="1">
        <item t="default"/>
      </items>
    </pivotField>
    <pivotField subtotalTop="0"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dataField="1" subtotalTop="0" showAll="0" defaultSubtotal="0"/>
    <pivotField axis="axisRow" allDrilled="1" showAll="0" sortType="descending" defaultAttributeDrillState="1">
      <items count="5">
        <item x="3"/>
        <item x="2"/>
        <item x="1"/>
        <item x="0"/>
        <item t="default"/>
      </items>
    </pivotField>
    <pivotField axis="axisCol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subtotalTop="0" showAll="0" dataSourceSort="1" defaultSubtotal="0" showPropTip="1"/>
    <pivotField axis="axisRow" allDrilled="1" showAll="0" dataSourceSort="1" defaultAttributeDrillState="1">
      <items count="11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t="default"/>
      </items>
    </pivotField>
    <pivotField axis="axisRow" allDrilled="1" showAll="0" dataSourceSort="1" defaultAttributeDrillState="1">
      <items count="1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t="default"/>
      </items>
    </pivotField>
  </pivotFields>
  <rowFields count="3">
    <field x="4"/>
    <field x="7"/>
    <field x="8"/>
  </rowFields>
  <rowItems count="348">
    <i>
      <x/>
    </i>
    <i r="1">
      <x v="45"/>
    </i>
    <i r="2">
      <x v="95"/>
    </i>
    <i r="2">
      <x v="98"/>
    </i>
    <i r="2">
      <x v="99"/>
    </i>
    <i r="2">
      <x v="100"/>
    </i>
    <i r="2">
      <x v="101"/>
    </i>
    <i r="2">
      <x v="102"/>
    </i>
    <i r="2">
      <x v="103"/>
    </i>
    <i r="2">
      <x v="104"/>
    </i>
    <i r="2">
      <x v="105"/>
    </i>
    <i r="2">
      <x v="106"/>
    </i>
    <i r="1">
      <x v="91"/>
    </i>
    <i r="2">
      <x v="95"/>
    </i>
    <i r="1">
      <x v="92"/>
    </i>
    <i r="2">
      <x/>
    </i>
    <i r="2">
      <x v="96"/>
    </i>
    <i r="1">
      <x v="95"/>
    </i>
    <i r="2">
      <x v="100"/>
    </i>
    <i r="1">
      <x v="96"/>
    </i>
    <i r="2">
      <x v="101"/>
    </i>
    <i r="1">
      <x v="97"/>
    </i>
    <i r="2">
      <x v="102"/>
    </i>
    <i r="1">
      <x v="98"/>
    </i>
    <i r="2">
      <x v="103"/>
    </i>
    <i r="1">
      <x v="99"/>
    </i>
    <i r="2">
      <x v="105"/>
    </i>
    <i r="1">
      <x v="100"/>
    </i>
    <i r="2">
      <x v="106"/>
    </i>
    <i>
      <x v="1"/>
    </i>
    <i r="1">
      <x/>
    </i>
    <i r="2">
      <x/>
    </i>
    <i r="2">
      <x v="1"/>
    </i>
    <i r="2">
      <x v="81"/>
    </i>
    <i r="1">
      <x v="1"/>
    </i>
    <i r="2">
      <x/>
    </i>
    <i r="2">
      <x v="2"/>
    </i>
    <i r="1">
      <x v="2"/>
    </i>
    <i r="2">
      <x/>
    </i>
    <i r="2">
      <x v="3"/>
    </i>
    <i r="1">
      <x v="3"/>
    </i>
    <i r="2">
      <x/>
    </i>
    <i r="2">
      <x v="4"/>
    </i>
    <i r="1">
      <x v="4"/>
    </i>
    <i r="2">
      <x v="7"/>
    </i>
    <i r="1">
      <x v="5"/>
    </i>
    <i r="2">
      <x/>
    </i>
    <i r="2">
      <x v="8"/>
    </i>
    <i r="2">
      <x v="44"/>
    </i>
    <i r="2">
      <x v="46"/>
    </i>
    <i r="2">
      <x v="97"/>
    </i>
    <i r="1">
      <x v="6"/>
    </i>
    <i r="2">
      <x/>
    </i>
    <i r="2">
      <x v="9"/>
    </i>
    <i r="1">
      <x v="7"/>
    </i>
    <i r="2">
      <x v="10"/>
    </i>
    <i r="1">
      <x v="8"/>
    </i>
    <i r="2">
      <x/>
    </i>
    <i r="2">
      <x v="11"/>
    </i>
    <i r="1">
      <x v="9"/>
    </i>
    <i r="2">
      <x/>
    </i>
    <i r="2">
      <x v="12"/>
    </i>
    <i r="2">
      <x v="80"/>
    </i>
    <i r="1">
      <x v="10"/>
    </i>
    <i r="2">
      <x/>
    </i>
    <i r="2">
      <x v="13"/>
    </i>
    <i r="1">
      <x v="11"/>
    </i>
    <i r="2">
      <x v="14"/>
    </i>
    <i r="1">
      <x v="12"/>
    </i>
    <i r="2">
      <x/>
    </i>
    <i r="2">
      <x v="16"/>
    </i>
    <i r="1">
      <x v="13"/>
    </i>
    <i r="2">
      <x/>
    </i>
    <i r="2">
      <x v="17"/>
    </i>
    <i r="1">
      <x v="14"/>
    </i>
    <i r="2">
      <x v="18"/>
    </i>
    <i r="1">
      <x v="15"/>
    </i>
    <i r="2">
      <x/>
    </i>
    <i r="2">
      <x v="19"/>
    </i>
    <i r="1">
      <x v="31"/>
    </i>
    <i r="2">
      <x/>
    </i>
    <i r="2">
      <x v="35"/>
    </i>
    <i r="1">
      <x v="32"/>
    </i>
    <i r="2">
      <x v="36"/>
    </i>
    <i r="1">
      <x v="33"/>
    </i>
    <i r="2">
      <x v="37"/>
    </i>
    <i r="1">
      <x v="34"/>
    </i>
    <i r="2">
      <x v="38"/>
    </i>
    <i r="1">
      <x v="35"/>
    </i>
    <i r="2">
      <x v="39"/>
    </i>
    <i r="1">
      <x v="36"/>
    </i>
    <i r="2">
      <x v="40"/>
    </i>
    <i r="1">
      <x v="37"/>
    </i>
    <i r="2">
      <x v="41"/>
    </i>
    <i r="1">
      <x v="38"/>
    </i>
    <i r="2">
      <x v="42"/>
    </i>
    <i r="1">
      <x v="39"/>
    </i>
    <i r="2">
      <x v="43"/>
    </i>
    <i r="1">
      <x v="40"/>
    </i>
    <i r="2">
      <x v="44"/>
    </i>
    <i r="1">
      <x v="41"/>
    </i>
    <i r="2">
      <x v="45"/>
    </i>
    <i r="1">
      <x v="42"/>
    </i>
    <i r="2">
      <x v="48"/>
    </i>
    <i r="1">
      <x v="43"/>
    </i>
    <i r="2">
      <x v="49"/>
    </i>
    <i r="1">
      <x v="44"/>
    </i>
    <i r="2">
      <x v="50"/>
    </i>
    <i r="1">
      <x v="45"/>
    </i>
    <i r="2">
      <x/>
    </i>
    <i r="2">
      <x v="36"/>
    </i>
    <i r="2">
      <x v="37"/>
    </i>
    <i r="2">
      <x v="38"/>
    </i>
    <i r="2">
      <x v="39"/>
    </i>
    <i r="2">
      <x v="40"/>
    </i>
    <i r="2">
      <x v="42"/>
    </i>
    <i r="2">
      <x v="43"/>
    </i>
    <i r="2">
      <x v="45"/>
    </i>
    <i r="2">
      <x v="48"/>
    </i>
    <i r="2">
      <x v="49"/>
    </i>
    <i r="2">
      <x v="50"/>
    </i>
    <i r="2">
      <x v="101"/>
    </i>
    <i r="1">
      <x v="68"/>
    </i>
    <i r="2">
      <x/>
    </i>
    <i r="1">
      <x v="71"/>
    </i>
    <i r="2">
      <x v="75"/>
    </i>
    <i r="1">
      <x v="75"/>
    </i>
    <i r="2">
      <x v="78"/>
    </i>
    <i r="1">
      <x v="76"/>
    </i>
    <i r="2">
      <x/>
    </i>
    <i r="2">
      <x v="75"/>
    </i>
    <i r="2">
      <x v="78"/>
    </i>
    <i r="2">
      <x v="79"/>
    </i>
    <i r="1">
      <x v="77"/>
    </i>
    <i r="2">
      <x v="80"/>
    </i>
    <i r="1">
      <x v="79"/>
    </i>
    <i r="2">
      <x v="81"/>
    </i>
    <i r="1">
      <x v="80"/>
    </i>
    <i r="2">
      <x/>
    </i>
    <i r="2">
      <x v="84"/>
    </i>
    <i r="1">
      <x v="94"/>
    </i>
    <i r="2">
      <x v="97"/>
    </i>
    <i r="1">
      <x v="101"/>
    </i>
    <i r="2">
      <x/>
    </i>
    <i r="2">
      <x v="108"/>
    </i>
    <i r="1">
      <x v="102"/>
    </i>
    <i r="2">
      <x/>
    </i>
    <i r="2">
      <x v="109"/>
    </i>
    <i r="1">
      <x v="103"/>
    </i>
    <i r="2">
      <x/>
    </i>
    <i r="2">
      <x v="6"/>
    </i>
    <i r="2">
      <x v="7"/>
    </i>
    <i r="2">
      <x v="41"/>
    </i>
    <i r="2">
      <x v="82"/>
    </i>
    <i r="2">
      <x v="83"/>
    </i>
    <i r="2">
      <x v="110"/>
    </i>
    <i r="1">
      <x v="105"/>
    </i>
    <i r="2">
      <x/>
    </i>
    <i r="2">
      <x v="111"/>
    </i>
    <i r="1">
      <x v="106"/>
    </i>
    <i r="2">
      <x/>
    </i>
    <i r="2">
      <x v="5"/>
    </i>
    <i r="2">
      <x v="14"/>
    </i>
    <i r="2">
      <x v="15"/>
    </i>
    <i r="2">
      <x v="18"/>
    </i>
    <i r="2">
      <x v="112"/>
    </i>
    <i r="1">
      <x v="107"/>
    </i>
    <i r="2">
      <x/>
    </i>
    <i r="2">
      <x v="113"/>
    </i>
    <i r="1">
      <x v="108"/>
    </i>
    <i r="2">
      <x/>
    </i>
    <i r="2">
      <x v="114"/>
    </i>
    <i r="1">
      <x v="109"/>
    </i>
    <i r="2">
      <x/>
    </i>
    <i r="2">
      <x v="115"/>
    </i>
    <i>
      <x v="2"/>
    </i>
    <i r="1">
      <x v="45"/>
    </i>
    <i r="2">
      <x v="51"/>
    </i>
    <i r="2">
      <x v="52"/>
    </i>
    <i r="2">
      <x v="53"/>
    </i>
    <i r="2">
      <x v="54"/>
    </i>
    <i r="2">
      <x v="55"/>
    </i>
    <i r="2">
      <x v="56"/>
    </i>
    <i r="2">
      <x v="57"/>
    </i>
    <i r="2">
      <x v="58"/>
    </i>
    <i r="2">
      <x v="60"/>
    </i>
    <i r="2">
      <x v="61"/>
    </i>
    <i r="2">
      <x v="62"/>
    </i>
    <i r="2">
      <x v="63"/>
    </i>
    <i r="2">
      <x v="64"/>
    </i>
    <i r="2">
      <x v="65"/>
    </i>
    <i r="2">
      <x v="66"/>
    </i>
    <i r="2">
      <x v="68"/>
    </i>
    <i r="2">
      <x v="69"/>
    </i>
    <i r="2">
      <x v="70"/>
    </i>
    <i r="2">
      <x v="77"/>
    </i>
    <i r="2">
      <x v="107"/>
    </i>
    <i r="1">
      <x v="46"/>
    </i>
    <i r="2">
      <x v="51"/>
    </i>
    <i r="1">
      <x v="47"/>
    </i>
    <i r="2">
      <x v="52"/>
    </i>
    <i r="1">
      <x v="48"/>
    </i>
    <i r="2">
      <x v="53"/>
    </i>
    <i r="1">
      <x v="49"/>
    </i>
    <i r="2">
      <x v="54"/>
    </i>
    <i r="1">
      <x v="50"/>
    </i>
    <i r="2">
      <x v="55"/>
    </i>
    <i r="1">
      <x v="51"/>
    </i>
    <i r="2">
      <x v="56"/>
    </i>
    <i r="1">
      <x v="52"/>
    </i>
    <i r="2">
      <x v="57"/>
    </i>
    <i r="1">
      <x v="53"/>
    </i>
    <i r="2">
      <x v="58"/>
    </i>
    <i r="1">
      <x v="54"/>
    </i>
    <i r="2">
      <x/>
    </i>
    <i r="2">
      <x v="59"/>
    </i>
    <i r="1">
      <x v="55"/>
    </i>
    <i r="2">
      <x v="60"/>
    </i>
    <i r="1">
      <x v="56"/>
    </i>
    <i r="2">
      <x v="61"/>
    </i>
    <i r="1">
      <x v="57"/>
    </i>
    <i r="2">
      <x v="62"/>
    </i>
    <i r="1">
      <x v="58"/>
    </i>
    <i r="2">
      <x v="63"/>
    </i>
    <i r="1">
      <x v="59"/>
    </i>
    <i r="2">
      <x v="64"/>
    </i>
    <i r="1">
      <x v="60"/>
    </i>
    <i r="2">
      <x v="65"/>
    </i>
    <i r="1">
      <x v="61"/>
    </i>
    <i r="2">
      <x v="66"/>
    </i>
    <i r="1">
      <x v="62"/>
    </i>
    <i r="2">
      <x/>
    </i>
    <i r="2">
      <x v="67"/>
    </i>
    <i r="1">
      <x v="63"/>
    </i>
    <i r="2">
      <x v="68"/>
    </i>
    <i r="1">
      <x v="64"/>
    </i>
    <i r="2">
      <x v="69"/>
    </i>
    <i r="1">
      <x v="65"/>
    </i>
    <i r="2">
      <x v="70"/>
    </i>
    <i r="1">
      <x v="66"/>
    </i>
    <i r="2">
      <x v="71"/>
    </i>
    <i r="1">
      <x v="67"/>
    </i>
    <i r="2">
      <x/>
    </i>
    <i r="2">
      <x v="72"/>
    </i>
    <i r="2">
      <x v="74"/>
    </i>
    <i r="1">
      <x v="70"/>
    </i>
    <i r="2">
      <x v="74"/>
    </i>
    <i r="1">
      <x v="72"/>
    </i>
    <i r="2">
      <x v="77"/>
    </i>
    <i r="1">
      <x v="73"/>
    </i>
    <i r="2">
      <x v="71"/>
    </i>
    <i r="2">
      <x v="76"/>
    </i>
    <i r="1">
      <x v="74"/>
    </i>
    <i r="2">
      <x/>
    </i>
    <i r="2">
      <x v="76"/>
    </i>
    <i r="1">
      <x v="104"/>
    </i>
    <i r="2">
      <x/>
    </i>
    <i>
      <x v="3"/>
    </i>
    <i r="1">
      <x v="16"/>
    </i>
    <i r="2">
      <x v="20"/>
    </i>
    <i r="1">
      <x v="17"/>
    </i>
    <i r="2">
      <x/>
    </i>
    <i r="2">
      <x v="21"/>
    </i>
    <i r="1">
      <x v="18"/>
    </i>
    <i r="2">
      <x/>
    </i>
    <i r="2">
      <x v="22"/>
    </i>
    <i r="1">
      <x v="19"/>
    </i>
    <i r="2">
      <x/>
    </i>
    <i r="2">
      <x v="23"/>
    </i>
    <i r="1">
      <x v="20"/>
    </i>
    <i r="2">
      <x/>
    </i>
    <i r="2">
      <x v="24"/>
    </i>
    <i r="1">
      <x v="21"/>
    </i>
    <i r="2">
      <x v="25"/>
    </i>
    <i r="1">
      <x v="22"/>
    </i>
    <i r="2">
      <x v="26"/>
    </i>
    <i r="1">
      <x v="23"/>
    </i>
    <i r="2">
      <x v="27"/>
    </i>
    <i r="1">
      <x v="24"/>
    </i>
    <i r="2">
      <x/>
    </i>
    <i r="2">
      <x v="28"/>
    </i>
    <i r="2">
      <x v="29"/>
    </i>
    <i r="1">
      <x v="25"/>
    </i>
    <i r="2">
      <x v="29"/>
    </i>
    <i r="1">
      <x v="26"/>
    </i>
    <i r="2">
      <x v="30"/>
    </i>
    <i r="1">
      <x v="27"/>
    </i>
    <i r="2">
      <x v="31"/>
    </i>
    <i r="1">
      <x v="28"/>
    </i>
    <i r="2">
      <x v="32"/>
    </i>
    <i r="1">
      <x v="29"/>
    </i>
    <i r="2">
      <x/>
    </i>
    <i r="2">
      <x v="33"/>
    </i>
    <i r="1">
      <x v="30"/>
    </i>
    <i r="2">
      <x v="34"/>
    </i>
    <i r="1">
      <x v="69"/>
    </i>
    <i r="2">
      <x/>
    </i>
    <i r="2">
      <x v="73"/>
    </i>
    <i r="1">
      <x v="78"/>
    </i>
    <i r="2">
      <x v="25"/>
    </i>
    <i r="2">
      <x v="27"/>
    </i>
    <i r="1">
      <x v="81"/>
    </i>
    <i r="2">
      <x/>
    </i>
    <i r="2">
      <x v="85"/>
    </i>
    <i r="1">
      <x v="82"/>
    </i>
    <i r="2">
      <x/>
    </i>
    <i r="2">
      <x v="86"/>
    </i>
    <i r="1">
      <x v="83"/>
    </i>
    <i r="2">
      <x/>
    </i>
    <i r="2">
      <x v="47"/>
    </i>
    <i r="2">
      <x v="87"/>
    </i>
    <i r="1">
      <x v="84"/>
    </i>
    <i r="2">
      <x/>
    </i>
    <i r="2">
      <x v="30"/>
    </i>
    <i r="2">
      <x v="88"/>
    </i>
    <i r="1">
      <x v="85"/>
    </i>
    <i r="2">
      <x/>
    </i>
    <i r="2">
      <x v="89"/>
    </i>
    <i r="1">
      <x v="86"/>
    </i>
    <i r="2">
      <x/>
    </i>
    <i r="2">
      <x v="25"/>
    </i>
    <i r="2">
      <x v="27"/>
    </i>
    <i r="2">
      <x v="90"/>
    </i>
    <i r="1">
      <x v="87"/>
    </i>
    <i r="2">
      <x/>
    </i>
    <i r="2">
      <x v="30"/>
    </i>
    <i r="2">
      <x v="91"/>
    </i>
    <i r="1">
      <x v="88"/>
    </i>
    <i r="2">
      <x/>
    </i>
    <i r="2">
      <x v="20"/>
    </i>
    <i r="2">
      <x v="31"/>
    </i>
    <i r="2">
      <x v="32"/>
    </i>
    <i r="2">
      <x v="34"/>
    </i>
    <i r="2">
      <x v="92"/>
    </i>
    <i r="1">
      <x v="89"/>
    </i>
    <i r="2">
      <x/>
    </i>
    <i r="2">
      <x v="29"/>
    </i>
    <i r="2">
      <x v="93"/>
    </i>
    <i r="1">
      <x v="90"/>
    </i>
    <i r="2">
      <x/>
    </i>
    <i r="2">
      <x v="94"/>
    </i>
    <i r="1">
      <x v="93"/>
    </i>
    <i r="2">
      <x/>
    </i>
    <i r="2">
      <x v="20"/>
    </i>
    <i r="2">
      <x v="31"/>
    </i>
    <i r="2">
      <x v="32"/>
    </i>
    <i r="2">
      <x v="34"/>
    </i>
    <i t="grand">
      <x/>
    </i>
  </rowItems>
  <colFields count="1">
    <field x="5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0" hier="88" name="[Unit].[Org Unit Campus].&amp;[USF Tampa]" cap="USF Tampa"/>
    <pageField fld="2" hier="89" name="[Unit].[Org Unit College].&amp;[Education]" cap="Education"/>
  </pageFields>
  <dataFields count="1">
    <dataField fld="3" baseField="0" baseItem="0"/>
  </dataFields>
  <formats count="126">
    <format dxfId="160">
      <pivotArea type="all" dataOnly="0" outline="0" fieldPosition="0"/>
    </format>
    <format dxfId="159">
      <pivotArea outline="0" collapsedLevelsAreSubtotals="1" fieldPosition="0"/>
    </format>
    <format dxfId="158">
      <pivotArea type="origin" dataOnly="0" labelOnly="1" outline="0" fieldPosition="0"/>
    </format>
    <format dxfId="157">
      <pivotArea field="5" type="button" dataOnly="0" labelOnly="1" outline="0" axis="axisCol" fieldPosition="0"/>
    </format>
    <format dxfId="156">
      <pivotArea type="topRight" dataOnly="0" labelOnly="1" outline="0" fieldPosition="0"/>
    </format>
    <format dxfId="155">
      <pivotArea field="4" type="button" dataOnly="0" labelOnly="1" outline="0" axis="axisRow" fieldPosition="0"/>
    </format>
    <format dxfId="154">
      <pivotArea dataOnly="0" labelOnly="1" fieldPosition="0">
        <references count="1">
          <reference field="4" count="0"/>
        </references>
      </pivotArea>
    </format>
    <format dxfId="153">
      <pivotArea dataOnly="0" labelOnly="1" grandRow="1" outline="0" fieldPosition="0"/>
    </format>
    <format dxfId="152">
      <pivotArea dataOnly="0" labelOnly="1" fieldPosition="0">
        <references count="2">
          <reference field="4" count="1" selected="0">
            <x v="0"/>
          </reference>
          <reference field="7" count="9">
            <x v="45"/>
            <x v="91"/>
            <x v="92"/>
            <x v="95"/>
            <x v="96"/>
            <x v="97"/>
            <x v="98"/>
            <x v="99"/>
            <x v="100"/>
          </reference>
        </references>
      </pivotArea>
    </format>
    <format dxfId="151">
      <pivotArea dataOnly="0" labelOnly="1" fieldPosition="0">
        <references count="2">
          <reference field="4" count="1" selected="0">
            <x v="1"/>
          </reference>
          <reference field="7" count="4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68"/>
            <x v="71"/>
            <x v="75"/>
            <x v="76"/>
            <x v="77"/>
            <x v="79"/>
            <x v="80"/>
            <x v="94"/>
            <x v="101"/>
            <x v="102"/>
            <x v="103"/>
            <x v="105"/>
            <x v="106"/>
            <x v="107"/>
            <x v="108"/>
            <x v="109"/>
          </reference>
        </references>
      </pivotArea>
    </format>
    <format dxfId="150">
      <pivotArea dataOnly="0" labelOnly="1" fieldPosition="0">
        <references count="2">
          <reference field="4" count="1" selected="0">
            <x v="2"/>
          </reference>
          <reference field="7" count="28"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70"/>
            <x v="72"/>
            <x v="73"/>
            <x v="74"/>
            <x v="104"/>
          </reference>
        </references>
      </pivotArea>
    </format>
    <format dxfId="149">
      <pivotArea dataOnly="0" labelOnly="1" fieldPosition="0">
        <references count="2">
          <reference field="4" count="1" selected="0">
            <x v="3"/>
          </reference>
          <reference field="7" count="28"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69"/>
            <x v="78"/>
            <x v="81"/>
            <x v="82"/>
            <x v="83"/>
            <x v="84"/>
            <x v="85"/>
            <x v="86"/>
            <x v="87"/>
            <x v="88"/>
            <x v="89"/>
            <x v="90"/>
            <x v="93"/>
          </reference>
        </references>
      </pivotArea>
    </format>
    <format dxfId="148">
      <pivotArea dataOnly="0" labelOnly="1" fieldPosition="0">
        <references count="3">
          <reference field="4" count="1" selected="0">
            <x v="0"/>
          </reference>
          <reference field="7" count="1" selected="0">
            <x v="45"/>
          </reference>
          <reference field="8" count="10">
            <x v="95"/>
            <x v="98"/>
            <x v="99"/>
            <x v="100"/>
            <x v="101"/>
            <x v="102"/>
            <x v="103"/>
            <x v="104"/>
            <x v="105"/>
            <x v="106"/>
          </reference>
        </references>
      </pivotArea>
    </format>
    <format dxfId="147">
      <pivotArea dataOnly="0" labelOnly="1" fieldPosition="0">
        <references count="3">
          <reference field="4" count="1" selected="0">
            <x v="0"/>
          </reference>
          <reference field="7" count="1" selected="0">
            <x v="91"/>
          </reference>
          <reference field="8" count="1">
            <x v="95"/>
          </reference>
        </references>
      </pivotArea>
    </format>
    <format dxfId="146">
      <pivotArea dataOnly="0" labelOnly="1" fieldPosition="0">
        <references count="3">
          <reference field="4" count="1" selected="0">
            <x v="0"/>
          </reference>
          <reference field="7" count="1" selected="0">
            <x v="92"/>
          </reference>
          <reference field="8" count="2">
            <x v="0"/>
            <x v="96"/>
          </reference>
        </references>
      </pivotArea>
    </format>
    <format dxfId="145">
      <pivotArea dataOnly="0" labelOnly="1" fieldPosition="0">
        <references count="3">
          <reference field="4" count="1" selected="0">
            <x v="0"/>
          </reference>
          <reference field="7" count="1" selected="0">
            <x v="95"/>
          </reference>
          <reference field="8" count="1">
            <x v="100"/>
          </reference>
        </references>
      </pivotArea>
    </format>
    <format dxfId="144">
      <pivotArea dataOnly="0" labelOnly="1" fieldPosition="0">
        <references count="3">
          <reference field="4" count="1" selected="0">
            <x v="0"/>
          </reference>
          <reference field="7" count="1" selected="0">
            <x v="96"/>
          </reference>
          <reference field="8" count="1">
            <x v="101"/>
          </reference>
        </references>
      </pivotArea>
    </format>
    <format dxfId="143">
      <pivotArea dataOnly="0" labelOnly="1" fieldPosition="0">
        <references count="3">
          <reference field="4" count="1" selected="0">
            <x v="0"/>
          </reference>
          <reference field="7" count="1" selected="0">
            <x v="97"/>
          </reference>
          <reference field="8" count="1">
            <x v="102"/>
          </reference>
        </references>
      </pivotArea>
    </format>
    <format dxfId="142">
      <pivotArea dataOnly="0" labelOnly="1" fieldPosition="0">
        <references count="3">
          <reference field="4" count="1" selected="0">
            <x v="0"/>
          </reference>
          <reference field="7" count="1" selected="0">
            <x v="98"/>
          </reference>
          <reference field="8" count="1">
            <x v="103"/>
          </reference>
        </references>
      </pivotArea>
    </format>
    <format dxfId="141">
      <pivotArea dataOnly="0" labelOnly="1" fieldPosition="0">
        <references count="3">
          <reference field="4" count="1" selected="0">
            <x v="0"/>
          </reference>
          <reference field="7" count="1" selected="0">
            <x v="99"/>
          </reference>
          <reference field="8" count="1">
            <x v="105"/>
          </reference>
        </references>
      </pivotArea>
    </format>
    <format dxfId="140">
      <pivotArea dataOnly="0" labelOnly="1" fieldPosition="0">
        <references count="3">
          <reference field="4" count="1" selected="0">
            <x v="0"/>
          </reference>
          <reference field="7" count="1" selected="0">
            <x v="100"/>
          </reference>
          <reference field="8" count="1">
            <x v="106"/>
          </reference>
        </references>
      </pivotArea>
    </format>
    <format dxfId="139">
      <pivotArea dataOnly="0" labelOnly="1" fieldPosition="0">
        <references count="3">
          <reference field="4" count="1" selected="0">
            <x v="1"/>
          </reference>
          <reference field="7" count="1" selected="0">
            <x v="0"/>
          </reference>
          <reference field="8" count="3">
            <x v="0"/>
            <x v="1"/>
            <x v="81"/>
          </reference>
        </references>
      </pivotArea>
    </format>
    <format dxfId="138">
      <pivotArea dataOnly="0" labelOnly="1" fieldPosition="0">
        <references count="3">
          <reference field="4" count="1" selected="0">
            <x v="1"/>
          </reference>
          <reference field="7" count="1" selected="0">
            <x v="1"/>
          </reference>
          <reference field="8" count="2">
            <x v="0"/>
            <x v="2"/>
          </reference>
        </references>
      </pivotArea>
    </format>
    <format dxfId="137">
      <pivotArea dataOnly="0" labelOnly="1" fieldPosition="0">
        <references count="3">
          <reference field="4" count="1" selected="0">
            <x v="1"/>
          </reference>
          <reference field="7" count="1" selected="0">
            <x v="2"/>
          </reference>
          <reference field="8" count="2">
            <x v="0"/>
            <x v="3"/>
          </reference>
        </references>
      </pivotArea>
    </format>
    <format dxfId="136">
      <pivotArea dataOnly="0" labelOnly="1" fieldPosition="0">
        <references count="3">
          <reference field="4" count="1" selected="0">
            <x v="1"/>
          </reference>
          <reference field="7" count="1" selected="0">
            <x v="3"/>
          </reference>
          <reference field="8" count="2">
            <x v="0"/>
            <x v="4"/>
          </reference>
        </references>
      </pivotArea>
    </format>
    <format dxfId="135">
      <pivotArea dataOnly="0" labelOnly="1" fieldPosition="0">
        <references count="3">
          <reference field="4" count="1" selected="0">
            <x v="1"/>
          </reference>
          <reference field="7" count="1" selected="0">
            <x v="4"/>
          </reference>
          <reference field="8" count="1">
            <x v="7"/>
          </reference>
        </references>
      </pivotArea>
    </format>
    <format dxfId="134">
      <pivotArea dataOnly="0" labelOnly="1" fieldPosition="0">
        <references count="3">
          <reference field="4" count="1" selected="0">
            <x v="1"/>
          </reference>
          <reference field="7" count="1" selected="0">
            <x v="5"/>
          </reference>
          <reference field="8" count="5">
            <x v="0"/>
            <x v="8"/>
            <x v="44"/>
            <x v="46"/>
            <x v="97"/>
          </reference>
        </references>
      </pivotArea>
    </format>
    <format dxfId="133">
      <pivotArea dataOnly="0" labelOnly="1" fieldPosition="0">
        <references count="3">
          <reference field="4" count="1" selected="0">
            <x v="1"/>
          </reference>
          <reference field="7" count="1" selected="0">
            <x v="6"/>
          </reference>
          <reference field="8" count="2">
            <x v="0"/>
            <x v="9"/>
          </reference>
        </references>
      </pivotArea>
    </format>
    <format dxfId="132">
      <pivotArea dataOnly="0" labelOnly="1" fieldPosition="0">
        <references count="3">
          <reference field="4" count="1" selected="0">
            <x v="1"/>
          </reference>
          <reference field="7" count="1" selected="0">
            <x v="7"/>
          </reference>
          <reference field="8" count="1">
            <x v="10"/>
          </reference>
        </references>
      </pivotArea>
    </format>
    <format dxfId="131">
      <pivotArea dataOnly="0" labelOnly="1" fieldPosition="0">
        <references count="3">
          <reference field="4" count="1" selected="0">
            <x v="1"/>
          </reference>
          <reference field="7" count="1" selected="0">
            <x v="8"/>
          </reference>
          <reference field="8" count="2">
            <x v="0"/>
            <x v="11"/>
          </reference>
        </references>
      </pivotArea>
    </format>
    <format dxfId="130">
      <pivotArea dataOnly="0" labelOnly="1" fieldPosition="0">
        <references count="3">
          <reference field="4" count="1" selected="0">
            <x v="1"/>
          </reference>
          <reference field="7" count="1" selected="0">
            <x v="9"/>
          </reference>
          <reference field="8" count="3">
            <x v="0"/>
            <x v="12"/>
            <x v="80"/>
          </reference>
        </references>
      </pivotArea>
    </format>
    <format dxfId="129">
      <pivotArea dataOnly="0" labelOnly="1" fieldPosition="0">
        <references count="3">
          <reference field="4" count="1" selected="0">
            <x v="1"/>
          </reference>
          <reference field="7" count="1" selected="0">
            <x v="10"/>
          </reference>
          <reference field="8" count="2">
            <x v="0"/>
            <x v="13"/>
          </reference>
        </references>
      </pivotArea>
    </format>
    <format dxfId="128">
      <pivotArea dataOnly="0" labelOnly="1" fieldPosition="0">
        <references count="3">
          <reference field="4" count="1" selected="0">
            <x v="1"/>
          </reference>
          <reference field="7" count="1" selected="0">
            <x v="11"/>
          </reference>
          <reference field="8" count="1">
            <x v="14"/>
          </reference>
        </references>
      </pivotArea>
    </format>
    <format dxfId="127">
      <pivotArea dataOnly="0" labelOnly="1" fieldPosition="0">
        <references count="3">
          <reference field="4" count="1" selected="0">
            <x v="1"/>
          </reference>
          <reference field="7" count="1" selected="0">
            <x v="12"/>
          </reference>
          <reference field="8" count="2">
            <x v="0"/>
            <x v="16"/>
          </reference>
        </references>
      </pivotArea>
    </format>
    <format dxfId="126">
      <pivotArea dataOnly="0" labelOnly="1" fieldPosition="0">
        <references count="3">
          <reference field="4" count="1" selected="0">
            <x v="1"/>
          </reference>
          <reference field="7" count="1" selected="0">
            <x v="13"/>
          </reference>
          <reference field="8" count="2">
            <x v="0"/>
            <x v="17"/>
          </reference>
        </references>
      </pivotArea>
    </format>
    <format dxfId="125">
      <pivotArea dataOnly="0" labelOnly="1" fieldPosition="0">
        <references count="3">
          <reference field="4" count="1" selected="0">
            <x v="1"/>
          </reference>
          <reference field="7" count="1" selected="0">
            <x v="14"/>
          </reference>
          <reference field="8" count="1">
            <x v="18"/>
          </reference>
        </references>
      </pivotArea>
    </format>
    <format dxfId="124">
      <pivotArea dataOnly="0" labelOnly="1" fieldPosition="0">
        <references count="3">
          <reference field="4" count="1" selected="0">
            <x v="1"/>
          </reference>
          <reference field="7" count="1" selected="0">
            <x v="15"/>
          </reference>
          <reference field="8" count="2">
            <x v="0"/>
            <x v="19"/>
          </reference>
        </references>
      </pivotArea>
    </format>
    <format dxfId="123">
      <pivotArea dataOnly="0" labelOnly="1" fieldPosition="0">
        <references count="3">
          <reference field="4" count="1" selected="0">
            <x v="1"/>
          </reference>
          <reference field="7" count="1" selected="0">
            <x v="31"/>
          </reference>
          <reference field="8" count="2">
            <x v="0"/>
            <x v="35"/>
          </reference>
        </references>
      </pivotArea>
    </format>
    <format dxfId="122">
      <pivotArea dataOnly="0" labelOnly="1" fieldPosition="0">
        <references count="3">
          <reference field="4" count="1" selected="0">
            <x v="1"/>
          </reference>
          <reference field="7" count="1" selected="0">
            <x v="32"/>
          </reference>
          <reference field="8" count="1">
            <x v="36"/>
          </reference>
        </references>
      </pivotArea>
    </format>
    <format dxfId="121">
      <pivotArea dataOnly="0" labelOnly="1" fieldPosition="0">
        <references count="3">
          <reference field="4" count="1" selected="0">
            <x v="1"/>
          </reference>
          <reference field="7" count="1" selected="0">
            <x v="33"/>
          </reference>
          <reference field="8" count="1">
            <x v="37"/>
          </reference>
        </references>
      </pivotArea>
    </format>
    <format dxfId="120">
      <pivotArea dataOnly="0" labelOnly="1" fieldPosition="0">
        <references count="3">
          <reference field="4" count="1" selected="0">
            <x v="1"/>
          </reference>
          <reference field="7" count="1" selected="0">
            <x v="34"/>
          </reference>
          <reference field="8" count="1">
            <x v="38"/>
          </reference>
        </references>
      </pivotArea>
    </format>
    <format dxfId="119">
      <pivotArea dataOnly="0" labelOnly="1" fieldPosition="0">
        <references count="3">
          <reference field="4" count="1" selected="0">
            <x v="1"/>
          </reference>
          <reference field="7" count="1" selected="0">
            <x v="35"/>
          </reference>
          <reference field="8" count="1">
            <x v="39"/>
          </reference>
        </references>
      </pivotArea>
    </format>
    <format dxfId="118">
      <pivotArea dataOnly="0" labelOnly="1" fieldPosition="0">
        <references count="3">
          <reference field="4" count="1" selected="0">
            <x v="1"/>
          </reference>
          <reference field="7" count="1" selected="0">
            <x v="36"/>
          </reference>
          <reference field="8" count="1">
            <x v="40"/>
          </reference>
        </references>
      </pivotArea>
    </format>
    <format dxfId="117">
      <pivotArea dataOnly="0" labelOnly="1" fieldPosition="0">
        <references count="3">
          <reference field="4" count="1" selected="0">
            <x v="1"/>
          </reference>
          <reference field="7" count="1" selected="0">
            <x v="37"/>
          </reference>
          <reference field="8" count="1">
            <x v="41"/>
          </reference>
        </references>
      </pivotArea>
    </format>
    <format dxfId="116">
      <pivotArea dataOnly="0" labelOnly="1" fieldPosition="0">
        <references count="3">
          <reference field="4" count="1" selected="0">
            <x v="1"/>
          </reference>
          <reference field="7" count="1" selected="0">
            <x v="38"/>
          </reference>
          <reference field="8" count="1">
            <x v="42"/>
          </reference>
        </references>
      </pivotArea>
    </format>
    <format dxfId="115">
      <pivotArea dataOnly="0" labelOnly="1" fieldPosition="0">
        <references count="3">
          <reference field="4" count="1" selected="0">
            <x v="1"/>
          </reference>
          <reference field="7" count="1" selected="0">
            <x v="39"/>
          </reference>
          <reference field="8" count="1">
            <x v="43"/>
          </reference>
        </references>
      </pivotArea>
    </format>
    <format dxfId="114">
      <pivotArea dataOnly="0" labelOnly="1" fieldPosition="0">
        <references count="3">
          <reference field="4" count="1" selected="0">
            <x v="1"/>
          </reference>
          <reference field="7" count="1" selected="0">
            <x v="40"/>
          </reference>
          <reference field="8" count="1">
            <x v="44"/>
          </reference>
        </references>
      </pivotArea>
    </format>
    <format dxfId="113">
      <pivotArea dataOnly="0" labelOnly="1" fieldPosition="0">
        <references count="3">
          <reference field="4" count="1" selected="0">
            <x v="1"/>
          </reference>
          <reference field="7" count="1" selected="0">
            <x v="41"/>
          </reference>
          <reference field="8" count="1">
            <x v="45"/>
          </reference>
        </references>
      </pivotArea>
    </format>
    <format dxfId="112">
      <pivotArea dataOnly="0" labelOnly="1" fieldPosition="0">
        <references count="3">
          <reference field="4" count="1" selected="0">
            <x v="1"/>
          </reference>
          <reference field="7" count="1" selected="0">
            <x v="42"/>
          </reference>
          <reference field="8" count="1">
            <x v="48"/>
          </reference>
        </references>
      </pivotArea>
    </format>
    <format dxfId="111">
      <pivotArea dataOnly="0" labelOnly="1" fieldPosition="0">
        <references count="3">
          <reference field="4" count="1" selected="0">
            <x v="1"/>
          </reference>
          <reference field="7" count="1" selected="0">
            <x v="43"/>
          </reference>
          <reference field="8" count="1">
            <x v="49"/>
          </reference>
        </references>
      </pivotArea>
    </format>
    <format dxfId="110">
      <pivotArea dataOnly="0" labelOnly="1" fieldPosition="0">
        <references count="3">
          <reference field="4" count="1" selected="0">
            <x v="1"/>
          </reference>
          <reference field="7" count="1" selected="0">
            <x v="44"/>
          </reference>
          <reference field="8" count="1">
            <x v="50"/>
          </reference>
        </references>
      </pivotArea>
    </format>
    <format dxfId="109">
      <pivotArea dataOnly="0" labelOnly="1" fieldPosition="0">
        <references count="3">
          <reference field="4" count="1" selected="0">
            <x v="1"/>
          </reference>
          <reference field="7" count="1" selected="0">
            <x v="45"/>
          </reference>
          <reference field="8" count="13">
            <x v="0"/>
            <x v="36"/>
            <x v="37"/>
            <x v="38"/>
            <x v="39"/>
            <x v="40"/>
            <x v="42"/>
            <x v="43"/>
            <x v="45"/>
            <x v="48"/>
            <x v="49"/>
            <x v="50"/>
            <x v="101"/>
          </reference>
        </references>
      </pivotArea>
    </format>
    <format dxfId="108">
      <pivotArea dataOnly="0" labelOnly="1" fieldPosition="0">
        <references count="3">
          <reference field="4" count="1" selected="0">
            <x v="1"/>
          </reference>
          <reference field="7" count="1" selected="0">
            <x v="68"/>
          </reference>
          <reference field="8" count="1">
            <x v="0"/>
          </reference>
        </references>
      </pivotArea>
    </format>
    <format dxfId="107">
      <pivotArea dataOnly="0" labelOnly="1" fieldPosition="0">
        <references count="3">
          <reference field="4" count="1" selected="0">
            <x v="1"/>
          </reference>
          <reference field="7" count="1" selected="0">
            <x v="71"/>
          </reference>
          <reference field="8" count="1">
            <x v="75"/>
          </reference>
        </references>
      </pivotArea>
    </format>
    <format dxfId="106">
      <pivotArea dataOnly="0" labelOnly="1" fieldPosition="0">
        <references count="3">
          <reference field="4" count="1" selected="0">
            <x v="1"/>
          </reference>
          <reference field="7" count="1" selected="0">
            <x v="75"/>
          </reference>
          <reference field="8" count="1">
            <x v="78"/>
          </reference>
        </references>
      </pivotArea>
    </format>
    <format dxfId="105">
      <pivotArea dataOnly="0" labelOnly="1" fieldPosition="0">
        <references count="3">
          <reference field="4" count="1" selected="0">
            <x v="1"/>
          </reference>
          <reference field="7" count="1" selected="0">
            <x v="76"/>
          </reference>
          <reference field="8" count="4">
            <x v="0"/>
            <x v="75"/>
            <x v="78"/>
            <x v="79"/>
          </reference>
        </references>
      </pivotArea>
    </format>
    <format dxfId="104">
      <pivotArea dataOnly="0" labelOnly="1" fieldPosition="0">
        <references count="3">
          <reference field="4" count="1" selected="0">
            <x v="1"/>
          </reference>
          <reference field="7" count="1" selected="0">
            <x v="77"/>
          </reference>
          <reference field="8" count="1">
            <x v="80"/>
          </reference>
        </references>
      </pivotArea>
    </format>
    <format dxfId="103">
      <pivotArea dataOnly="0" labelOnly="1" fieldPosition="0">
        <references count="3">
          <reference field="4" count="1" selected="0">
            <x v="1"/>
          </reference>
          <reference field="7" count="1" selected="0">
            <x v="79"/>
          </reference>
          <reference field="8" count="1">
            <x v="81"/>
          </reference>
        </references>
      </pivotArea>
    </format>
    <format dxfId="102">
      <pivotArea dataOnly="0" labelOnly="1" fieldPosition="0">
        <references count="3">
          <reference field="4" count="1" selected="0">
            <x v="1"/>
          </reference>
          <reference field="7" count="1" selected="0">
            <x v="80"/>
          </reference>
          <reference field="8" count="2">
            <x v="0"/>
            <x v="84"/>
          </reference>
        </references>
      </pivotArea>
    </format>
    <format dxfId="101">
      <pivotArea dataOnly="0" labelOnly="1" fieldPosition="0">
        <references count="3">
          <reference field="4" count="1" selected="0">
            <x v="1"/>
          </reference>
          <reference field="7" count="1" selected="0">
            <x v="94"/>
          </reference>
          <reference field="8" count="1">
            <x v="97"/>
          </reference>
        </references>
      </pivotArea>
    </format>
    <format dxfId="100">
      <pivotArea dataOnly="0" labelOnly="1" fieldPosition="0">
        <references count="3">
          <reference field="4" count="1" selected="0">
            <x v="1"/>
          </reference>
          <reference field="7" count="1" selected="0">
            <x v="101"/>
          </reference>
          <reference field="8" count="2">
            <x v="0"/>
            <x v="108"/>
          </reference>
        </references>
      </pivotArea>
    </format>
    <format dxfId="99">
      <pivotArea dataOnly="0" labelOnly="1" fieldPosition="0">
        <references count="3">
          <reference field="4" count="1" selected="0">
            <x v="1"/>
          </reference>
          <reference field="7" count="1" selected="0">
            <x v="102"/>
          </reference>
          <reference field="8" count="2">
            <x v="0"/>
            <x v="109"/>
          </reference>
        </references>
      </pivotArea>
    </format>
    <format dxfId="98">
      <pivotArea dataOnly="0" labelOnly="1" fieldPosition="0">
        <references count="3">
          <reference field="4" count="1" selected="0">
            <x v="1"/>
          </reference>
          <reference field="7" count="1" selected="0">
            <x v="103"/>
          </reference>
          <reference field="8" count="7">
            <x v="0"/>
            <x v="6"/>
            <x v="7"/>
            <x v="41"/>
            <x v="82"/>
            <x v="83"/>
            <x v="110"/>
          </reference>
        </references>
      </pivotArea>
    </format>
    <format dxfId="97">
      <pivotArea dataOnly="0" labelOnly="1" fieldPosition="0">
        <references count="3">
          <reference field="4" count="1" selected="0">
            <x v="1"/>
          </reference>
          <reference field="7" count="1" selected="0">
            <x v="105"/>
          </reference>
          <reference field="8" count="2">
            <x v="0"/>
            <x v="111"/>
          </reference>
        </references>
      </pivotArea>
    </format>
    <format dxfId="96">
      <pivotArea dataOnly="0" labelOnly="1" fieldPosition="0">
        <references count="3">
          <reference field="4" count="1" selected="0">
            <x v="1"/>
          </reference>
          <reference field="7" count="1" selected="0">
            <x v="106"/>
          </reference>
          <reference field="8" count="6">
            <x v="0"/>
            <x v="5"/>
            <x v="14"/>
            <x v="15"/>
            <x v="18"/>
            <x v="112"/>
          </reference>
        </references>
      </pivotArea>
    </format>
    <format dxfId="95">
      <pivotArea dataOnly="0" labelOnly="1" fieldPosition="0">
        <references count="3">
          <reference field="4" count="1" selected="0">
            <x v="1"/>
          </reference>
          <reference field="7" count="1" selected="0">
            <x v="107"/>
          </reference>
          <reference field="8" count="2">
            <x v="0"/>
            <x v="113"/>
          </reference>
        </references>
      </pivotArea>
    </format>
    <format dxfId="94">
      <pivotArea dataOnly="0" labelOnly="1" fieldPosition="0">
        <references count="3">
          <reference field="4" count="1" selected="0">
            <x v="1"/>
          </reference>
          <reference field="7" count="1" selected="0">
            <x v="108"/>
          </reference>
          <reference field="8" count="2">
            <x v="0"/>
            <x v="114"/>
          </reference>
        </references>
      </pivotArea>
    </format>
    <format dxfId="93">
      <pivotArea dataOnly="0" labelOnly="1" fieldPosition="0">
        <references count="3">
          <reference field="4" count="1" selected="0">
            <x v="1"/>
          </reference>
          <reference field="7" count="1" selected="0">
            <x v="109"/>
          </reference>
          <reference field="8" count="2">
            <x v="0"/>
            <x v="115"/>
          </reference>
        </references>
      </pivotArea>
    </format>
    <format dxfId="92">
      <pivotArea dataOnly="0" labelOnly="1" fieldPosition="0">
        <references count="3">
          <reference field="4" count="1" selected="0">
            <x v="2"/>
          </reference>
          <reference field="7" count="1" selected="0">
            <x v="45"/>
          </reference>
          <reference field="8" count="20">
            <x v="51"/>
            <x v="52"/>
            <x v="53"/>
            <x v="54"/>
            <x v="55"/>
            <x v="56"/>
            <x v="57"/>
            <x v="58"/>
            <x v="60"/>
            <x v="61"/>
            <x v="62"/>
            <x v="63"/>
            <x v="64"/>
            <x v="65"/>
            <x v="66"/>
            <x v="68"/>
            <x v="69"/>
            <x v="70"/>
            <x v="77"/>
            <x v="107"/>
          </reference>
        </references>
      </pivotArea>
    </format>
    <format dxfId="91">
      <pivotArea dataOnly="0" labelOnly="1" fieldPosition="0">
        <references count="3">
          <reference field="4" count="1" selected="0">
            <x v="2"/>
          </reference>
          <reference field="7" count="1" selected="0">
            <x v="46"/>
          </reference>
          <reference field="8" count="1">
            <x v="51"/>
          </reference>
        </references>
      </pivotArea>
    </format>
    <format dxfId="90">
      <pivotArea dataOnly="0" labelOnly="1" fieldPosition="0">
        <references count="3">
          <reference field="4" count="1" selected="0">
            <x v="2"/>
          </reference>
          <reference field="7" count="1" selected="0">
            <x v="47"/>
          </reference>
          <reference field="8" count="1">
            <x v="52"/>
          </reference>
        </references>
      </pivotArea>
    </format>
    <format dxfId="89">
      <pivotArea dataOnly="0" labelOnly="1" fieldPosition="0">
        <references count="3">
          <reference field="4" count="1" selected="0">
            <x v="2"/>
          </reference>
          <reference field="7" count="1" selected="0">
            <x v="48"/>
          </reference>
          <reference field="8" count="1">
            <x v="53"/>
          </reference>
        </references>
      </pivotArea>
    </format>
    <format dxfId="88">
      <pivotArea dataOnly="0" labelOnly="1" fieldPosition="0">
        <references count="3">
          <reference field="4" count="1" selected="0">
            <x v="2"/>
          </reference>
          <reference field="7" count="1" selected="0">
            <x v="49"/>
          </reference>
          <reference field="8" count="1">
            <x v="54"/>
          </reference>
        </references>
      </pivotArea>
    </format>
    <format dxfId="87">
      <pivotArea dataOnly="0" labelOnly="1" fieldPosition="0">
        <references count="3">
          <reference field="4" count="1" selected="0">
            <x v="2"/>
          </reference>
          <reference field="7" count="1" selected="0">
            <x v="50"/>
          </reference>
          <reference field="8" count="1">
            <x v="55"/>
          </reference>
        </references>
      </pivotArea>
    </format>
    <format dxfId="86">
      <pivotArea dataOnly="0" labelOnly="1" fieldPosition="0">
        <references count="3">
          <reference field="4" count="1" selected="0">
            <x v="2"/>
          </reference>
          <reference field="7" count="1" selected="0">
            <x v="51"/>
          </reference>
          <reference field="8" count="1">
            <x v="56"/>
          </reference>
        </references>
      </pivotArea>
    </format>
    <format dxfId="85">
      <pivotArea dataOnly="0" labelOnly="1" fieldPosition="0">
        <references count="3">
          <reference field="4" count="1" selected="0">
            <x v="2"/>
          </reference>
          <reference field="7" count="1" selected="0">
            <x v="52"/>
          </reference>
          <reference field="8" count="1">
            <x v="57"/>
          </reference>
        </references>
      </pivotArea>
    </format>
    <format dxfId="84">
      <pivotArea dataOnly="0" labelOnly="1" fieldPosition="0">
        <references count="3">
          <reference field="4" count="1" selected="0">
            <x v="2"/>
          </reference>
          <reference field="7" count="1" selected="0">
            <x v="53"/>
          </reference>
          <reference field="8" count="1">
            <x v="58"/>
          </reference>
        </references>
      </pivotArea>
    </format>
    <format dxfId="83">
      <pivotArea dataOnly="0" labelOnly="1" fieldPosition="0">
        <references count="3">
          <reference field="4" count="1" selected="0">
            <x v="2"/>
          </reference>
          <reference field="7" count="1" selected="0">
            <x v="54"/>
          </reference>
          <reference field="8" count="2">
            <x v="0"/>
            <x v="59"/>
          </reference>
        </references>
      </pivotArea>
    </format>
    <format dxfId="82">
      <pivotArea dataOnly="0" labelOnly="1" fieldPosition="0">
        <references count="3">
          <reference field="4" count="1" selected="0">
            <x v="2"/>
          </reference>
          <reference field="7" count="1" selected="0">
            <x v="55"/>
          </reference>
          <reference field="8" count="1">
            <x v="60"/>
          </reference>
        </references>
      </pivotArea>
    </format>
    <format dxfId="81">
      <pivotArea dataOnly="0" labelOnly="1" fieldPosition="0">
        <references count="3">
          <reference field="4" count="1" selected="0">
            <x v="2"/>
          </reference>
          <reference field="7" count="1" selected="0">
            <x v="56"/>
          </reference>
          <reference field="8" count="1">
            <x v="61"/>
          </reference>
        </references>
      </pivotArea>
    </format>
    <format dxfId="80">
      <pivotArea dataOnly="0" labelOnly="1" fieldPosition="0">
        <references count="3">
          <reference field="4" count="1" selected="0">
            <x v="2"/>
          </reference>
          <reference field="7" count="1" selected="0">
            <x v="57"/>
          </reference>
          <reference field="8" count="1">
            <x v="62"/>
          </reference>
        </references>
      </pivotArea>
    </format>
    <format dxfId="79">
      <pivotArea dataOnly="0" labelOnly="1" fieldPosition="0">
        <references count="3">
          <reference field="4" count="1" selected="0">
            <x v="2"/>
          </reference>
          <reference field="7" count="1" selected="0">
            <x v="58"/>
          </reference>
          <reference field="8" count="1">
            <x v="63"/>
          </reference>
        </references>
      </pivotArea>
    </format>
    <format dxfId="78">
      <pivotArea dataOnly="0" labelOnly="1" fieldPosition="0">
        <references count="3">
          <reference field="4" count="1" selected="0">
            <x v="2"/>
          </reference>
          <reference field="7" count="1" selected="0">
            <x v="59"/>
          </reference>
          <reference field="8" count="1">
            <x v="64"/>
          </reference>
        </references>
      </pivotArea>
    </format>
    <format dxfId="77">
      <pivotArea dataOnly="0" labelOnly="1" fieldPosition="0">
        <references count="3">
          <reference field="4" count="1" selected="0">
            <x v="2"/>
          </reference>
          <reference field="7" count="1" selected="0">
            <x v="60"/>
          </reference>
          <reference field="8" count="1">
            <x v="65"/>
          </reference>
        </references>
      </pivotArea>
    </format>
    <format dxfId="76">
      <pivotArea dataOnly="0" labelOnly="1" fieldPosition="0">
        <references count="3">
          <reference field="4" count="1" selected="0">
            <x v="2"/>
          </reference>
          <reference field="7" count="1" selected="0">
            <x v="61"/>
          </reference>
          <reference field="8" count="1">
            <x v="66"/>
          </reference>
        </references>
      </pivotArea>
    </format>
    <format dxfId="75">
      <pivotArea dataOnly="0" labelOnly="1" fieldPosition="0">
        <references count="3">
          <reference field="4" count="1" selected="0">
            <x v="2"/>
          </reference>
          <reference field="7" count="1" selected="0">
            <x v="62"/>
          </reference>
          <reference field="8" count="2">
            <x v="0"/>
            <x v="67"/>
          </reference>
        </references>
      </pivotArea>
    </format>
    <format dxfId="74">
      <pivotArea dataOnly="0" labelOnly="1" fieldPosition="0">
        <references count="3">
          <reference field="4" count="1" selected="0">
            <x v="2"/>
          </reference>
          <reference field="7" count="1" selected="0">
            <x v="63"/>
          </reference>
          <reference field="8" count="1">
            <x v="68"/>
          </reference>
        </references>
      </pivotArea>
    </format>
    <format dxfId="73">
      <pivotArea dataOnly="0" labelOnly="1" fieldPosition="0">
        <references count="3">
          <reference field="4" count="1" selected="0">
            <x v="2"/>
          </reference>
          <reference field="7" count="1" selected="0">
            <x v="64"/>
          </reference>
          <reference field="8" count="1">
            <x v="69"/>
          </reference>
        </references>
      </pivotArea>
    </format>
    <format dxfId="72">
      <pivotArea dataOnly="0" labelOnly="1" fieldPosition="0">
        <references count="3">
          <reference field="4" count="1" selected="0">
            <x v="2"/>
          </reference>
          <reference field="7" count="1" selected="0">
            <x v="65"/>
          </reference>
          <reference field="8" count="1">
            <x v="70"/>
          </reference>
        </references>
      </pivotArea>
    </format>
    <format dxfId="71">
      <pivotArea dataOnly="0" labelOnly="1" fieldPosition="0">
        <references count="3">
          <reference field="4" count="1" selected="0">
            <x v="2"/>
          </reference>
          <reference field="7" count="1" selected="0">
            <x v="66"/>
          </reference>
          <reference field="8" count="1">
            <x v="71"/>
          </reference>
        </references>
      </pivotArea>
    </format>
    <format dxfId="70">
      <pivotArea dataOnly="0" labelOnly="1" fieldPosition="0">
        <references count="3">
          <reference field="4" count="1" selected="0">
            <x v="2"/>
          </reference>
          <reference field="7" count="1" selected="0">
            <x v="67"/>
          </reference>
          <reference field="8" count="3">
            <x v="0"/>
            <x v="72"/>
            <x v="74"/>
          </reference>
        </references>
      </pivotArea>
    </format>
    <format dxfId="69">
      <pivotArea dataOnly="0" labelOnly="1" fieldPosition="0">
        <references count="3">
          <reference field="4" count="1" selected="0">
            <x v="2"/>
          </reference>
          <reference field="7" count="1" selected="0">
            <x v="70"/>
          </reference>
          <reference field="8" count="1">
            <x v="74"/>
          </reference>
        </references>
      </pivotArea>
    </format>
    <format dxfId="68">
      <pivotArea dataOnly="0" labelOnly="1" fieldPosition="0">
        <references count="3">
          <reference field="4" count="1" selected="0">
            <x v="2"/>
          </reference>
          <reference field="7" count="1" selected="0">
            <x v="72"/>
          </reference>
          <reference field="8" count="1">
            <x v="77"/>
          </reference>
        </references>
      </pivotArea>
    </format>
    <format dxfId="67">
      <pivotArea dataOnly="0" labelOnly="1" fieldPosition="0">
        <references count="3">
          <reference field="4" count="1" selected="0">
            <x v="2"/>
          </reference>
          <reference field="7" count="1" selected="0">
            <x v="73"/>
          </reference>
          <reference field="8" count="2">
            <x v="71"/>
            <x v="76"/>
          </reference>
        </references>
      </pivotArea>
    </format>
    <format dxfId="66">
      <pivotArea dataOnly="0" labelOnly="1" fieldPosition="0">
        <references count="3">
          <reference field="4" count="1" selected="0">
            <x v="2"/>
          </reference>
          <reference field="7" count="1" selected="0">
            <x v="74"/>
          </reference>
          <reference field="8" count="2">
            <x v="0"/>
            <x v="76"/>
          </reference>
        </references>
      </pivotArea>
    </format>
    <format dxfId="65">
      <pivotArea dataOnly="0" labelOnly="1" fieldPosition="0">
        <references count="3">
          <reference field="4" count="1" selected="0">
            <x v="2"/>
          </reference>
          <reference field="7" count="1" selected="0">
            <x v="104"/>
          </reference>
          <reference field="8" count="1">
            <x v="0"/>
          </reference>
        </references>
      </pivotArea>
    </format>
    <format dxfId="64">
      <pivotArea dataOnly="0" labelOnly="1" fieldPosition="0">
        <references count="3">
          <reference field="4" count="1" selected="0">
            <x v="3"/>
          </reference>
          <reference field="7" count="1" selected="0">
            <x v="16"/>
          </reference>
          <reference field="8" count="1">
            <x v="20"/>
          </reference>
        </references>
      </pivotArea>
    </format>
    <format dxfId="63">
      <pivotArea dataOnly="0" labelOnly="1" fieldPosition="0">
        <references count="3">
          <reference field="4" count="1" selected="0">
            <x v="3"/>
          </reference>
          <reference field="7" count="1" selected="0">
            <x v="17"/>
          </reference>
          <reference field="8" count="2">
            <x v="0"/>
            <x v="21"/>
          </reference>
        </references>
      </pivotArea>
    </format>
    <format dxfId="62">
      <pivotArea dataOnly="0" labelOnly="1" fieldPosition="0">
        <references count="3">
          <reference field="4" count="1" selected="0">
            <x v="3"/>
          </reference>
          <reference field="7" count="1" selected="0">
            <x v="18"/>
          </reference>
          <reference field="8" count="2">
            <x v="0"/>
            <x v="22"/>
          </reference>
        </references>
      </pivotArea>
    </format>
    <format dxfId="61">
      <pivotArea dataOnly="0" labelOnly="1" fieldPosition="0">
        <references count="3">
          <reference field="4" count="1" selected="0">
            <x v="3"/>
          </reference>
          <reference field="7" count="1" selected="0">
            <x v="19"/>
          </reference>
          <reference field="8" count="2">
            <x v="0"/>
            <x v="23"/>
          </reference>
        </references>
      </pivotArea>
    </format>
    <format dxfId="60">
      <pivotArea dataOnly="0" labelOnly="1" fieldPosition="0">
        <references count="3">
          <reference field="4" count="1" selected="0">
            <x v="3"/>
          </reference>
          <reference field="7" count="1" selected="0">
            <x v="20"/>
          </reference>
          <reference field="8" count="2">
            <x v="0"/>
            <x v="24"/>
          </reference>
        </references>
      </pivotArea>
    </format>
    <format dxfId="59">
      <pivotArea dataOnly="0" labelOnly="1" fieldPosition="0">
        <references count="3">
          <reference field="4" count="1" selected="0">
            <x v="3"/>
          </reference>
          <reference field="7" count="1" selected="0">
            <x v="21"/>
          </reference>
          <reference field="8" count="1">
            <x v="25"/>
          </reference>
        </references>
      </pivotArea>
    </format>
    <format dxfId="58">
      <pivotArea dataOnly="0" labelOnly="1" fieldPosition="0">
        <references count="3">
          <reference field="4" count="1" selected="0">
            <x v="3"/>
          </reference>
          <reference field="7" count="1" selected="0">
            <x v="22"/>
          </reference>
          <reference field="8" count="1">
            <x v="26"/>
          </reference>
        </references>
      </pivotArea>
    </format>
    <format dxfId="57">
      <pivotArea dataOnly="0" labelOnly="1" fieldPosition="0">
        <references count="3">
          <reference field="4" count="1" selected="0">
            <x v="3"/>
          </reference>
          <reference field="7" count="1" selected="0">
            <x v="23"/>
          </reference>
          <reference field="8" count="1">
            <x v="27"/>
          </reference>
        </references>
      </pivotArea>
    </format>
    <format dxfId="56">
      <pivotArea dataOnly="0" labelOnly="1" fieldPosition="0">
        <references count="3">
          <reference field="4" count="1" selected="0">
            <x v="3"/>
          </reference>
          <reference field="7" count="1" selected="0">
            <x v="24"/>
          </reference>
          <reference field="8" count="3">
            <x v="0"/>
            <x v="28"/>
            <x v="29"/>
          </reference>
        </references>
      </pivotArea>
    </format>
    <format dxfId="55">
      <pivotArea dataOnly="0" labelOnly="1" fieldPosition="0">
        <references count="3">
          <reference field="4" count="1" selected="0">
            <x v="3"/>
          </reference>
          <reference field="7" count="1" selected="0">
            <x v="25"/>
          </reference>
          <reference field="8" count="1">
            <x v="29"/>
          </reference>
        </references>
      </pivotArea>
    </format>
    <format dxfId="54">
      <pivotArea dataOnly="0" labelOnly="1" fieldPosition="0">
        <references count="3">
          <reference field="4" count="1" selected="0">
            <x v="3"/>
          </reference>
          <reference field="7" count="1" selected="0">
            <x v="26"/>
          </reference>
          <reference field="8" count="1">
            <x v="30"/>
          </reference>
        </references>
      </pivotArea>
    </format>
    <format dxfId="53">
      <pivotArea dataOnly="0" labelOnly="1" fieldPosition="0">
        <references count="3">
          <reference field="4" count="1" selected="0">
            <x v="3"/>
          </reference>
          <reference field="7" count="1" selected="0">
            <x v="27"/>
          </reference>
          <reference field="8" count="1">
            <x v="31"/>
          </reference>
        </references>
      </pivotArea>
    </format>
    <format dxfId="52">
      <pivotArea dataOnly="0" labelOnly="1" fieldPosition="0">
        <references count="3">
          <reference field="4" count="1" selected="0">
            <x v="3"/>
          </reference>
          <reference field="7" count="1" selected="0">
            <x v="28"/>
          </reference>
          <reference field="8" count="1">
            <x v="32"/>
          </reference>
        </references>
      </pivotArea>
    </format>
    <format dxfId="51">
      <pivotArea dataOnly="0" labelOnly="1" fieldPosition="0">
        <references count="3">
          <reference field="4" count="1" selected="0">
            <x v="3"/>
          </reference>
          <reference field="7" count="1" selected="0">
            <x v="29"/>
          </reference>
          <reference field="8" count="2">
            <x v="0"/>
            <x v="33"/>
          </reference>
        </references>
      </pivotArea>
    </format>
    <format dxfId="50">
      <pivotArea dataOnly="0" labelOnly="1" fieldPosition="0">
        <references count="3">
          <reference field="4" count="1" selected="0">
            <x v="3"/>
          </reference>
          <reference field="7" count="1" selected="0">
            <x v="30"/>
          </reference>
          <reference field="8" count="1">
            <x v="34"/>
          </reference>
        </references>
      </pivotArea>
    </format>
    <format dxfId="49">
      <pivotArea dataOnly="0" labelOnly="1" fieldPosition="0">
        <references count="3">
          <reference field="4" count="1" selected="0">
            <x v="3"/>
          </reference>
          <reference field="7" count="1" selected="0">
            <x v="69"/>
          </reference>
          <reference field="8" count="2">
            <x v="0"/>
            <x v="73"/>
          </reference>
        </references>
      </pivotArea>
    </format>
    <format dxfId="48">
      <pivotArea dataOnly="0" labelOnly="1" fieldPosition="0">
        <references count="3">
          <reference field="4" count="1" selected="0">
            <x v="3"/>
          </reference>
          <reference field="7" count="1" selected="0">
            <x v="78"/>
          </reference>
          <reference field="8" count="2">
            <x v="25"/>
            <x v="27"/>
          </reference>
        </references>
      </pivotArea>
    </format>
    <format dxfId="47">
      <pivotArea dataOnly="0" labelOnly="1" fieldPosition="0">
        <references count="3">
          <reference field="4" count="1" selected="0">
            <x v="3"/>
          </reference>
          <reference field="7" count="1" selected="0">
            <x v="81"/>
          </reference>
          <reference field="8" count="2">
            <x v="0"/>
            <x v="85"/>
          </reference>
        </references>
      </pivotArea>
    </format>
    <format dxfId="46">
      <pivotArea dataOnly="0" labelOnly="1" fieldPosition="0">
        <references count="3">
          <reference field="4" count="1" selected="0">
            <x v="3"/>
          </reference>
          <reference field="7" count="1" selected="0">
            <x v="82"/>
          </reference>
          <reference field="8" count="2">
            <x v="0"/>
            <x v="86"/>
          </reference>
        </references>
      </pivotArea>
    </format>
    <format dxfId="45">
      <pivotArea dataOnly="0" labelOnly="1" fieldPosition="0">
        <references count="3">
          <reference field="4" count="1" selected="0">
            <x v="3"/>
          </reference>
          <reference field="7" count="1" selected="0">
            <x v="83"/>
          </reference>
          <reference field="8" count="3">
            <x v="0"/>
            <x v="47"/>
            <x v="87"/>
          </reference>
        </references>
      </pivotArea>
    </format>
    <format dxfId="44">
      <pivotArea dataOnly="0" labelOnly="1" fieldPosition="0">
        <references count="3">
          <reference field="4" count="1" selected="0">
            <x v="3"/>
          </reference>
          <reference field="7" count="1" selected="0">
            <x v="84"/>
          </reference>
          <reference field="8" count="3">
            <x v="0"/>
            <x v="30"/>
            <x v="88"/>
          </reference>
        </references>
      </pivotArea>
    </format>
    <format dxfId="43">
      <pivotArea dataOnly="0" labelOnly="1" fieldPosition="0">
        <references count="3">
          <reference field="4" count="1" selected="0">
            <x v="3"/>
          </reference>
          <reference field="7" count="1" selected="0">
            <x v="85"/>
          </reference>
          <reference field="8" count="2">
            <x v="0"/>
            <x v="89"/>
          </reference>
        </references>
      </pivotArea>
    </format>
    <format dxfId="42">
      <pivotArea dataOnly="0" labelOnly="1" fieldPosition="0">
        <references count="3">
          <reference field="4" count="1" selected="0">
            <x v="3"/>
          </reference>
          <reference field="7" count="1" selected="0">
            <x v="86"/>
          </reference>
          <reference field="8" count="4">
            <x v="0"/>
            <x v="25"/>
            <x v="27"/>
            <x v="90"/>
          </reference>
        </references>
      </pivotArea>
    </format>
    <format dxfId="41">
      <pivotArea dataOnly="0" labelOnly="1" fieldPosition="0">
        <references count="3">
          <reference field="4" count="1" selected="0">
            <x v="3"/>
          </reference>
          <reference field="7" count="1" selected="0">
            <x v="87"/>
          </reference>
          <reference field="8" count="3">
            <x v="0"/>
            <x v="30"/>
            <x v="91"/>
          </reference>
        </references>
      </pivotArea>
    </format>
    <format dxfId="40">
      <pivotArea dataOnly="0" labelOnly="1" fieldPosition="0">
        <references count="3">
          <reference field="4" count="1" selected="0">
            <x v="3"/>
          </reference>
          <reference field="7" count="1" selected="0">
            <x v="88"/>
          </reference>
          <reference field="8" count="6">
            <x v="0"/>
            <x v="20"/>
            <x v="31"/>
            <x v="32"/>
            <x v="34"/>
            <x v="92"/>
          </reference>
        </references>
      </pivotArea>
    </format>
    <format dxfId="39">
      <pivotArea dataOnly="0" labelOnly="1" fieldPosition="0">
        <references count="3">
          <reference field="4" count="1" selected="0">
            <x v="3"/>
          </reference>
          <reference field="7" count="1" selected="0">
            <x v="89"/>
          </reference>
          <reference field="8" count="3">
            <x v="0"/>
            <x v="29"/>
            <x v="93"/>
          </reference>
        </references>
      </pivotArea>
    </format>
    <format dxfId="38">
      <pivotArea dataOnly="0" labelOnly="1" fieldPosition="0">
        <references count="3">
          <reference field="4" count="1" selected="0">
            <x v="3"/>
          </reference>
          <reference field="7" count="1" selected="0">
            <x v="90"/>
          </reference>
          <reference field="8" count="2">
            <x v="0"/>
            <x v="94"/>
          </reference>
        </references>
      </pivotArea>
    </format>
    <format dxfId="37">
      <pivotArea dataOnly="0" labelOnly="1" fieldPosition="0">
        <references count="3">
          <reference field="4" count="1" selected="0">
            <x v="3"/>
          </reference>
          <reference field="7" count="1" selected="0">
            <x v="93"/>
          </reference>
          <reference field="8" count="5">
            <x v="0"/>
            <x v="20"/>
            <x v="31"/>
            <x v="32"/>
            <x v="34"/>
          </reference>
        </references>
      </pivotArea>
    </format>
    <format dxfId="36">
      <pivotArea dataOnly="0" labelOnly="1" fieldPosition="0">
        <references count="1">
          <reference field="5" count="0"/>
        </references>
      </pivotArea>
    </format>
    <format dxfId="35">
      <pivotArea dataOnly="0" labelOnly="1" grandCol="1" outline="0" fieldPosition="0"/>
    </format>
  </formats>
  <pivotHierarchies count="120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">
        <mp field="6"/>
      </mps>
    </pivotHierarchy>
    <pivotHierarchy/>
    <pivotHierarchy/>
    <pivotHierarchy/>
    <pivotHierarchy/>
    <pivotHierarchy>
      <mps count="1">
        <mp field="1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3">
    <rowHierarchyUsage hierarchyUsage="4"/>
    <rowHierarchyUsage hierarchyUsage="61"/>
    <rowHierarchyUsage hierarchyUsage="47"/>
  </rowHierarchiesUsage>
  <colHierarchiesUsage count="1">
    <colHierarchyUsage hierarchyUsage="8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6"/>
  <sheetViews>
    <sheetView workbookViewId="0"/>
  </sheetViews>
  <sheetFormatPr defaultColWidth="8.88671875" defaultRowHeight="13.8" x14ac:dyDescent="0.25"/>
  <cols>
    <col min="1" max="1" width="36" style="43" customWidth="1"/>
    <col min="2" max="2" width="29.33203125" style="43" bestFit="1" customWidth="1"/>
    <col min="3" max="3" width="9.44140625" style="43" customWidth="1"/>
    <col min="4" max="4" width="8.88671875" style="43"/>
    <col min="5" max="5" width="8.5546875" style="43" bestFit="1" customWidth="1"/>
    <col min="6" max="16384" width="8.88671875" style="43"/>
  </cols>
  <sheetData>
    <row r="2" spans="1:8" x14ac:dyDescent="0.25">
      <c r="A2" s="42" t="s">
        <v>0</v>
      </c>
      <c r="B2" s="43" t="s" vm="3">
        <v>27</v>
      </c>
      <c r="F2" s="44" t="s">
        <v>10</v>
      </c>
      <c r="G2" s="44" t="s">
        <v>26</v>
      </c>
      <c r="H2" s="44" t="s">
        <v>27</v>
      </c>
    </row>
    <row r="3" spans="1:8" x14ac:dyDescent="0.25">
      <c r="A3" s="42" t="s">
        <v>2</v>
      </c>
      <c r="B3" s="43" t="s" vm="1">
        <v>11</v>
      </c>
      <c r="D3" s="45" t="s">
        <v>21</v>
      </c>
      <c r="E3" s="44" t="s">
        <v>25</v>
      </c>
      <c r="F3" s="44">
        <f>305-45</f>
        <v>260</v>
      </c>
      <c r="G3" s="44">
        <f>317-37</f>
        <v>280</v>
      </c>
      <c r="H3" s="44">
        <f>374-24</f>
        <v>350</v>
      </c>
    </row>
    <row r="4" spans="1:8" x14ac:dyDescent="0.25">
      <c r="A4" s="42" t="s">
        <v>3</v>
      </c>
      <c r="B4" s="43" t="s" vm="2">
        <v>12</v>
      </c>
      <c r="E4" s="44" t="s">
        <v>13</v>
      </c>
      <c r="F4" s="44">
        <f>F5-F3</f>
        <v>36</v>
      </c>
      <c r="G4" s="44">
        <f t="shared" ref="G4:H4" si="0">G5-G3</f>
        <v>33</v>
      </c>
      <c r="H4" s="44">
        <f t="shared" si="0"/>
        <v>62</v>
      </c>
    </row>
    <row r="5" spans="1:8" x14ac:dyDescent="0.25">
      <c r="E5" s="44" t="s">
        <v>29</v>
      </c>
      <c r="F5" s="44">
        <f>F3+36</f>
        <v>296</v>
      </c>
      <c r="G5" s="44">
        <f>280+33</f>
        <v>313</v>
      </c>
      <c r="H5" s="44">
        <f>350+62</f>
        <v>412</v>
      </c>
    </row>
    <row r="6" spans="1:8" x14ac:dyDescent="0.25">
      <c r="A6" s="42" t="s">
        <v>4</v>
      </c>
      <c r="B6" s="43" t="s">
        <v>1</v>
      </c>
    </row>
    <row r="7" spans="1:8" x14ac:dyDescent="0.25">
      <c r="A7" s="46" t="s">
        <v>13</v>
      </c>
      <c r="B7" s="47">
        <v>62</v>
      </c>
      <c r="C7" s="47"/>
    </row>
    <row r="8" spans="1:8" x14ac:dyDescent="0.25">
      <c r="A8" s="48" t="s">
        <v>14</v>
      </c>
      <c r="B8" s="47">
        <v>19</v>
      </c>
      <c r="C8" s="47"/>
    </row>
    <row r="9" spans="1:8" x14ac:dyDescent="0.25">
      <c r="A9" s="45"/>
      <c r="B9" s="47">
        <v>19</v>
      </c>
      <c r="C9" s="47"/>
      <c r="D9" s="43" t="s">
        <v>22</v>
      </c>
      <c r="E9" s="44" t="s">
        <v>31</v>
      </c>
      <c r="F9" s="44">
        <f>10</f>
        <v>10</v>
      </c>
      <c r="G9" s="44">
        <v>12</v>
      </c>
      <c r="H9" s="44">
        <v>8</v>
      </c>
    </row>
    <row r="10" spans="1:8" x14ac:dyDescent="0.25">
      <c r="A10" s="48" t="s">
        <v>15</v>
      </c>
      <c r="B10" s="47">
        <v>15</v>
      </c>
      <c r="C10" s="47"/>
      <c r="E10" s="44" t="s">
        <v>30</v>
      </c>
      <c r="F10" s="44">
        <v>14</v>
      </c>
      <c r="G10" s="44">
        <v>18</v>
      </c>
      <c r="H10" s="44">
        <v>18</v>
      </c>
    </row>
    <row r="11" spans="1:8" x14ac:dyDescent="0.25">
      <c r="A11" s="45"/>
      <c r="B11" s="47">
        <v>15</v>
      </c>
      <c r="C11" s="47"/>
      <c r="E11" s="44" t="s">
        <v>23</v>
      </c>
      <c r="F11" s="44">
        <v>35</v>
      </c>
      <c r="G11" s="44">
        <v>19</v>
      </c>
      <c r="H11" s="44">
        <v>45</v>
      </c>
    </row>
    <row r="12" spans="1:8" x14ac:dyDescent="0.25">
      <c r="A12" s="48" t="s">
        <v>28</v>
      </c>
      <c r="B12" s="47">
        <v>2</v>
      </c>
      <c r="C12" s="47"/>
      <c r="E12" s="44" t="s">
        <v>24</v>
      </c>
      <c r="F12" s="44">
        <v>11</v>
      </c>
      <c r="G12" s="44">
        <v>17</v>
      </c>
      <c r="H12" s="44">
        <v>27</v>
      </c>
    </row>
    <row r="13" spans="1:8" x14ac:dyDescent="0.25">
      <c r="A13" s="45" t="s">
        <v>8</v>
      </c>
      <c r="B13" s="47">
        <v>1</v>
      </c>
      <c r="C13" s="47"/>
      <c r="E13" s="44" t="s">
        <v>29</v>
      </c>
      <c r="F13" s="44">
        <f>SUM(F9:F12)</f>
        <v>70</v>
      </c>
      <c r="G13" s="44">
        <f t="shared" ref="G13:H13" si="1">SUM(G9:G12)</f>
        <v>66</v>
      </c>
      <c r="H13" s="44">
        <f t="shared" si="1"/>
        <v>98</v>
      </c>
    </row>
    <row r="14" spans="1:8" x14ac:dyDescent="0.25">
      <c r="A14" s="45" t="s">
        <v>7</v>
      </c>
      <c r="B14" s="47">
        <v>1</v>
      </c>
      <c r="C14" s="47"/>
    </row>
    <row r="15" spans="1:8" x14ac:dyDescent="0.25">
      <c r="A15" s="48" t="s">
        <v>16</v>
      </c>
      <c r="B15" s="47">
        <v>3</v>
      </c>
      <c r="C15" s="47"/>
    </row>
    <row r="16" spans="1:8" x14ac:dyDescent="0.25">
      <c r="A16" s="45"/>
      <c r="B16" s="47">
        <v>3</v>
      </c>
      <c r="C16" s="47"/>
    </row>
    <row r="17" spans="1:3" x14ac:dyDescent="0.25">
      <c r="A17" s="48" t="s">
        <v>17</v>
      </c>
      <c r="B17" s="47">
        <v>8</v>
      </c>
      <c r="C17" s="47"/>
    </row>
    <row r="18" spans="1:3" x14ac:dyDescent="0.25">
      <c r="A18" s="45" t="s">
        <v>6</v>
      </c>
      <c r="B18" s="47">
        <v>7</v>
      </c>
      <c r="C18" s="47"/>
    </row>
    <row r="19" spans="1:3" x14ac:dyDescent="0.25">
      <c r="A19" s="45" t="s">
        <v>9</v>
      </c>
      <c r="B19" s="47">
        <v>1</v>
      </c>
      <c r="C19" s="47"/>
    </row>
    <row r="20" spans="1:3" x14ac:dyDescent="0.25">
      <c r="A20" s="48" t="s">
        <v>18</v>
      </c>
      <c r="B20" s="47">
        <v>3</v>
      </c>
      <c r="C20" s="47"/>
    </row>
    <row r="21" spans="1:3" x14ac:dyDescent="0.25">
      <c r="A21" s="45"/>
      <c r="B21" s="47">
        <v>3</v>
      </c>
      <c r="C21" s="47"/>
    </row>
    <row r="22" spans="1:3" x14ac:dyDescent="0.25">
      <c r="A22" s="48" t="s">
        <v>19</v>
      </c>
      <c r="B22" s="47">
        <v>7</v>
      </c>
      <c r="C22" s="47"/>
    </row>
    <row r="23" spans="1:3" x14ac:dyDescent="0.25">
      <c r="A23" s="45"/>
      <c r="B23" s="47">
        <v>7</v>
      </c>
      <c r="C23" s="47"/>
    </row>
    <row r="24" spans="1:3" x14ac:dyDescent="0.25">
      <c r="A24" s="48" t="s">
        <v>20</v>
      </c>
      <c r="B24" s="47">
        <v>5</v>
      </c>
      <c r="C24" s="47"/>
    </row>
    <row r="25" spans="1:3" x14ac:dyDescent="0.25">
      <c r="A25" s="45"/>
      <c r="B25" s="47">
        <v>5</v>
      </c>
      <c r="C25" s="47"/>
    </row>
    <row r="26" spans="1:3" x14ac:dyDescent="0.25">
      <c r="A26" s="46" t="s">
        <v>5</v>
      </c>
      <c r="B26" s="47">
        <v>62</v>
      </c>
      <c r="C26" s="4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3"/>
  <sheetViews>
    <sheetView workbookViewId="0">
      <selection activeCell="A12" sqref="A12"/>
    </sheetView>
  </sheetViews>
  <sheetFormatPr defaultColWidth="8.88671875" defaultRowHeight="13.8" x14ac:dyDescent="0.25"/>
  <cols>
    <col min="1" max="1" width="43" style="43" bestFit="1" customWidth="1"/>
    <col min="2" max="2" width="16.33203125" style="43" bestFit="1" customWidth="1"/>
    <col min="3" max="7" width="9.6640625" style="43" bestFit="1" customWidth="1"/>
    <col min="8" max="8" width="11.33203125" style="43" bestFit="1" customWidth="1"/>
    <col min="9" max="16384" width="8.88671875" style="43"/>
  </cols>
  <sheetData>
    <row r="1" spans="1:17" x14ac:dyDescent="0.25">
      <c r="A1" s="42" t="s">
        <v>3</v>
      </c>
      <c r="B1" s="43" t="s" vm="4">
        <v>12</v>
      </c>
    </row>
    <row r="2" spans="1:17" x14ac:dyDescent="0.25">
      <c r="A2" s="42" t="s">
        <v>2</v>
      </c>
      <c r="B2" s="43" t="s" vm="5">
        <v>11</v>
      </c>
    </row>
    <row r="3" spans="1:17" x14ac:dyDescent="0.25">
      <c r="O3" s="44" t="s">
        <v>10</v>
      </c>
      <c r="P3" s="44" t="s">
        <v>26</v>
      </c>
      <c r="Q3" s="44" t="s">
        <v>27</v>
      </c>
    </row>
    <row r="4" spans="1:17" x14ac:dyDescent="0.25">
      <c r="A4" s="42" t="s">
        <v>84</v>
      </c>
      <c r="B4" s="42" t="s">
        <v>85</v>
      </c>
      <c r="M4" s="45" t="s">
        <v>21</v>
      </c>
      <c r="N4" s="44" t="s">
        <v>25</v>
      </c>
      <c r="O4" s="44">
        <v>598</v>
      </c>
      <c r="P4" s="44">
        <v>546</v>
      </c>
      <c r="Q4" s="44">
        <v>713</v>
      </c>
    </row>
    <row r="5" spans="1:17" x14ac:dyDescent="0.25">
      <c r="A5" s="42" t="s">
        <v>4</v>
      </c>
      <c r="B5" s="43" t="s">
        <v>86</v>
      </c>
      <c r="C5" s="43" t="s">
        <v>10</v>
      </c>
      <c r="D5" s="43" t="s">
        <v>26</v>
      </c>
      <c r="E5" s="43" t="s">
        <v>27</v>
      </c>
      <c r="F5" s="43" t="s">
        <v>87</v>
      </c>
      <c r="G5" s="43" t="s">
        <v>88</v>
      </c>
      <c r="H5" s="43" t="s">
        <v>5</v>
      </c>
      <c r="N5" s="44" t="s">
        <v>13</v>
      </c>
      <c r="O5" s="44">
        <v>142</v>
      </c>
      <c r="P5" s="44">
        <v>134</v>
      </c>
      <c r="Q5" s="44">
        <v>159</v>
      </c>
    </row>
    <row r="6" spans="1:17" x14ac:dyDescent="0.25">
      <c r="A6" s="46" t="s">
        <v>90</v>
      </c>
      <c r="B6" s="47">
        <v>58</v>
      </c>
      <c r="C6" s="47">
        <v>64</v>
      </c>
      <c r="D6" s="47">
        <v>56</v>
      </c>
      <c r="E6" s="47">
        <v>43</v>
      </c>
      <c r="F6" s="47">
        <v>26</v>
      </c>
      <c r="G6" s="47">
        <v>20</v>
      </c>
      <c r="H6" s="47">
        <v>124</v>
      </c>
      <c r="N6" s="44" t="s">
        <v>29</v>
      </c>
      <c r="O6" s="44">
        <f>SUM(O4:O5)</f>
        <v>740</v>
      </c>
      <c r="P6" s="44">
        <f>SUM(P4:P5)</f>
        <v>680</v>
      </c>
      <c r="Q6" s="44">
        <f>SUM(Q4:Q5)</f>
        <v>872</v>
      </c>
    </row>
    <row r="7" spans="1:17" x14ac:dyDescent="0.25">
      <c r="A7" s="48" t="s">
        <v>122</v>
      </c>
      <c r="B7" s="47">
        <v>27</v>
      </c>
      <c r="C7" s="47">
        <v>28</v>
      </c>
      <c r="D7" s="47">
        <v>29</v>
      </c>
      <c r="E7" s="47">
        <v>30</v>
      </c>
      <c r="F7" s="47">
        <v>25</v>
      </c>
      <c r="G7" s="47"/>
      <c r="H7" s="47">
        <v>61</v>
      </c>
    </row>
    <row r="8" spans="1:17" x14ac:dyDescent="0.25">
      <c r="A8" s="45" t="s">
        <v>187</v>
      </c>
      <c r="B8" s="47"/>
      <c r="C8" s="47"/>
      <c r="D8" s="47">
        <v>1</v>
      </c>
      <c r="E8" s="47">
        <v>2</v>
      </c>
      <c r="F8" s="47">
        <v>3</v>
      </c>
      <c r="G8" s="47"/>
      <c r="H8" s="47">
        <v>3</v>
      </c>
    </row>
    <row r="9" spans="1:17" x14ac:dyDescent="0.25">
      <c r="A9" s="45" t="s">
        <v>201</v>
      </c>
      <c r="B9" s="47">
        <v>5</v>
      </c>
      <c r="C9" s="47">
        <v>6</v>
      </c>
      <c r="D9" s="47">
        <v>5</v>
      </c>
      <c r="E9" s="47">
        <v>5</v>
      </c>
      <c r="F9" s="47"/>
      <c r="G9" s="47"/>
      <c r="H9" s="47">
        <v>7</v>
      </c>
    </row>
    <row r="10" spans="1:17" x14ac:dyDescent="0.25">
      <c r="A10" s="45" t="s">
        <v>202</v>
      </c>
      <c r="B10" s="47"/>
      <c r="C10" s="47"/>
      <c r="D10" s="47">
        <v>1</v>
      </c>
      <c r="E10" s="47"/>
      <c r="F10" s="47"/>
      <c r="G10" s="47"/>
      <c r="H10" s="47">
        <v>1</v>
      </c>
      <c r="M10" s="43" t="s">
        <v>22</v>
      </c>
      <c r="N10" s="44" t="s">
        <v>31</v>
      </c>
      <c r="O10" s="44">
        <v>13</v>
      </c>
      <c r="P10" s="44">
        <v>11</v>
      </c>
      <c r="Q10" s="44">
        <v>11</v>
      </c>
    </row>
    <row r="11" spans="1:17" x14ac:dyDescent="0.25">
      <c r="A11" s="45" t="s">
        <v>189</v>
      </c>
      <c r="B11" s="47"/>
      <c r="C11" s="47"/>
      <c r="D11" s="47"/>
      <c r="E11" s="47"/>
      <c r="F11" s="47">
        <v>1</v>
      </c>
      <c r="G11" s="47"/>
      <c r="H11" s="47">
        <v>1</v>
      </c>
      <c r="N11" s="44" t="s">
        <v>30</v>
      </c>
      <c r="O11" s="44">
        <v>42</v>
      </c>
      <c r="P11" s="44">
        <v>41</v>
      </c>
      <c r="Q11" s="44">
        <v>45</v>
      </c>
    </row>
    <row r="12" spans="1:17" x14ac:dyDescent="0.25">
      <c r="A12" s="45" t="s">
        <v>190</v>
      </c>
      <c r="B12" s="47">
        <v>5</v>
      </c>
      <c r="C12" s="47">
        <v>7</v>
      </c>
      <c r="D12" s="47">
        <v>8</v>
      </c>
      <c r="E12" s="47">
        <v>7</v>
      </c>
      <c r="F12" s="47">
        <v>7</v>
      </c>
      <c r="G12" s="47"/>
      <c r="H12" s="47">
        <v>13</v>
      </c>
      <c r="N12" s="44" t="s">
        <v>23</v>
      </c>
      <c r="O12" s="44">
        <v>66</v>
      </c>
      <c r="P12" s="44">
        <v>75</v>
      </c>
      <c r="Q12" s="44">
        <v>100</v>
      </c>
    </row>
    <row r="13" spans="1:17" x14ac:dyDescent="0.25">
      <c r="A13" s="45" t="s">
        <v>191</v>
      </c>
      <c r="B13" s="47">
        <v>1</v>
      </c>
      <c r="C13" s="47">
        <v>1</v>
      </c>
      <c r="D13" s="47">
        <v>2</v>
      </c>
      <c r="E13" s="47">
        <v>2</v>
      </c>
      <c r="F13" s="47">
        <v>1</v>
      </c>
      <c r="G13" s="47"/>
      <c r="H13" s="47">
        <v>3</v>
      </c>
      <c r="N13" s="44" t="s">
        <v>24</v>
      </c>
      <c r="O13" s="44">
        <v>39</v>
      </c>
      <c r="P13" s="44">
        <v>46</v>
      </c>
      <c r="Q13" s="44">
        <v>58</v>
      </c>
    </row>
    <row r="14" spans="1:17" x14ac:dyDescent="0.25">
      <c r="A14" s="45" t="s">
        <v>192</v>
      </c>
      <c r="B14" s="47">
        <v>1</v>
      </c>
      <c r="C14" s="47">
        <v>1</v>
      </c>
      <c r="D14" s="47">
        <v>1</v>
      </c>
      <c r="E14" s="47">
        <v>1</v>
      </c>
      <c r="F14" s="47">
        <v>3</v>
      </c>
      <c r="G14" s="47"/>
      <c r="H14" s="47">
        <v>3</v>
      </c>
      <c r="N14" s="44" t="s">
        <v>29</v>
      </c>
      <c r="O14" s="44">
        <f>SUM(O10:O13)</f>
        <v>160</v>
      </c>
      <c r="P14" s="44">
        <f t="shared" ref="P14:Q14" si="0">SUM(P10:P13)</f>
        <v>173</v>
      </c>
      <c r="Q14" s="44">
        <f t="shared" si="0"/>
        <v>214</v>
      </c>
    </row>
    <row r="15" spans="1:17" x14ac:dyDescent="0.25">
      <c r="A15" s="45" t="s">
        <v>203</v>
      </c>
      <c r="B15" s="47"/>
      <c r="C15" s="47"/>
      <c r="D15" s="47"/>
      <c r="E15" s="47">
        <v>1</v>
      </c>
      <c r="F15" s="47"/>
      <c r="G15" s="47"/>
      <c r="H15" s="47">
        <v>1</v>
      </c>
    </row>
    <row r="16" spans="1:17" x14ac:dyDescent="0.25">
      <c r="A16" s="45" t="s">
        <v>193</v>
      </c>
      <c r="B16" s="47">
        <v>15</v>
      </c>
      <c r="C16" s="47">
        <v>13</v>
      </c>
      <c r="D16" s="47">
        <v>11</v>
      </c>
      <c r="E16" s="47">
        <v>11</v>
      </c>
      <c r="F16" s="47">
        <v>9</v>
      </c>
      <c r="G16" s="47"/>
      <c r="H16" s="47">
        <v>28</v>
      </c>
    </row>
    <row r="17" spans="1:8" x14ac:dyDescent="0.25">
      <c r="A17" s="45" t="s">
        <v>194</v>
      </c>
      <c r="B17" s="47"/>
      <c r="C17" s="47"/>
      <c r="D17" s="47"/>
      <c r="E17" s="47">
        <v>1</v>
      </c>
      <c r="F17" s="47">
        <v>1</v>
      </c>
      <c r="G17" s="47"/>
      <c r="H17" s="47">
        <v>1</v>
      </c>
    </row>
    <row r="18" spans="1:8" x14ac:dyDescent="0.25">
      <c r="A18" s="48" t="s">
        <v>187</v>
      </c>
      <c r="B18" s="47"/>
      <c r="C18" s="47"/>
      <c r="D18" s="47"/>
      <c r="E18" s="47"/>
      <c r="F18" s="47"/>
      <c r="G18" s="47">
        <v>2</v>
      </c>
      <c r="H18" s="47">
        <v>2</v>
      </c>
    </row>
    <row r="19" spans="1:8" x14ac:dyDescent="0.25">
      <c r="A19" s="45" t="s">
        <v>187</v>
      </c>
      <c r="B19" s="47"/>
      <c r="C19" s="47"/>
      <c r="D19" s="47"/>
      <c r="E19" s="47"/>
      <c r="F19" s="47"/>
      <c r="G19" s="47">
        <v>2</v>
      </c>
      <c r="H19" s="47">
        <v>2</v>
      </c>
    </row>
    <row r="20" spans="1:8" x14ac:dyDescent="0.25">
      <c r="A20" s="48" t="s">
        <v>188</v>
      </c>
      <c r="B20" s="47">
        <v>31</v>
      </c>
      <c r="C20" s="47">
        <v>36</v>
      </c>
      <c r="D20" s="47">
        <v>27</v>
      </c>
      <c r="E20" s="47">
        <v>13</v>
      </c>
      <c r="F20" s="47">
        <v>1</v>
      </c>
      <c r="G20" s="47">
        <v>1</v>
      </c>
      <c r="H20" s="47">
        <v>61</v>
      </c>
    </row>
    <row r="21" spans="1:8" x14ac:dyDescent="0.25">
      <c r="A21" s="45"/>
      <c r="B21" s="47">
        <v>31</v>
      </c>
      <c r="C21" s="47">
        <v>36</v>
      </c>
      <c r="D21" s="47">
        <v>27</v>
      </c>
      <c r="E21" s="47">
        <v>13</v>
      </c>
      <c r="F21" s="47">
        <v>1</v>
      </c>
      <c r="G21" s="47"/>
      <c r="H21" s="47">
        <v>61</v>
      </c>
    </row>
    <row r="22" spans="1:8" x14ac:dyDescent="0.25">
      <c r="A22" s="45" t="s">
        <v>188</v>
      </c>
      <c r="B22" s="47"/>
      <c r="C22" s="47"/>
      <c r="D22" s="47"/>
      <c r="E22" s="47"/>
      <c r="F22" s="47"/>
      <c r="G22" s="47">
        <v>1</v>
      </c>
      <c r="H22" s="47">
        <v>1</v>
      </c>
    </row>
    <row r="23" spans="1:8" x14ac:dyDescent="0.25">
      <c r="A23" s="48" t="s">
        <v>189</v>
      </c>
      <c r="B23" s="47"/>
      <c r="C23" s="47"/>
      <c r="D23" s="47"/>
      <c r="E23" s="47"/>
      <c r="F23" s="47"/>
      <c r="G23" s="47">
        <v>1</v>
      </c>
      <c r="H23" s="47">
        <v>1</v>
      </c>
    </row>
    <row r="24" spans="1:8" x14ac:dyDescent="0.25">
      <c r="A24" s="45" t="s">
        <v>189</v>
      </c>
      <c r="B24" s="47"/>
      <c r="C24" s="47"/>
      <c r="D24" s="47"/>
      <c r="E24" s="47"/>
      <c r="F24" s="47"/>
      <c r="G24" s="47">
        <v>1</v>
      </c>
      <c r="H24" s="47">
        <v>1</v>
      </c>
    </row>
    <row r="25" spans="1:8" x14ac:dyDescent="0.25">
      <c r="A25" s="48" t="s">
        <v>190</v>
      </c>
      <c r="B25" s="47"/>
      <c r="C25" s="47"/>
      <c r="D25" s="47"/>
      <c r="E25" s="47"/>
      <c r="F25" s="47"/>
      <c r="G25" s="47">
        <v>5</v>
      </c>
      <c r="H25" s="47">
        <v>5</v>
      </c>
    </row>
    <row r="26" spans="1:8" x14ac:dyDescent="0.25">
      <c r="A26" s="45" t="s">
        <v>190</v>
      </c>
      <c r="B26" s="47"/>
      <c r="C26" s="47"/>
      <c r="D26" s="47"/>
      <c r="E26" s="47"/>
      <c r="F26" s="47"/>
      <c r="G26" s="47">
        <v>5</v>
      </c>
      <c r="H26" s="47">
        <v>5</v>
      </c>
    </row>
    <row r="27" spans="1:8" x14ac:dyDescent="0.25">
      <c r="A27" s="48" t="s">
        <v>191</v>
      </c>
      <c r="B27" s="47"/>
      <c r="C27" s="47"/>
      <c r="D27" s="47"/>
      <c r="E27" s="47"/>
      <c r="F27" s="47"/>
      <c r="G27" s="47">
        <v>1</v>
      </c>
      <c r="H27" s="47">
        <v>1</v>
      </c>
    </row>
    <row r="28" spans="1:8" x14ac:dyDescent="0.25">
      <c r="A28" s="45" t="s">
        <v>191</v>
      </c>
      <c r="B28" s="47"/>
      <c r="C28" s="47"/>
      <c r="D28" s="47"/>
      <c r="E28" s="47"/>
      <c r="F28" s="47"/>
      <c r="G28" s="47">
        <v>1</v>
      </c>
      <c r="H28" s="47">
        <v>1</v>
      </c>
    </row>
    <row r="29" spans="1:8" x14ac:dyDescent="0.25">
      <c r="A29" s="48" t="s">
        <v>192</v>
      </c>
      <c r="B29" s="47"/>
      <c r="C29" s="47"/>
      <c r="D29" s="47"/>
      <c r="E29" s="47"/>
      <c r="F29" s="47"/>
      <c r="G29" s="47">
        <v>3</v>
      </c>
      <c r="H29" s="47">
        <v>3</v>
      </c>
    </row>
    <row r="30" spans="1:8" x14ac:dyDescent="0.25">
      <c r="A30" s="45" t="s">
        <v>192</v>
      </c>
      <c r="B30" s="47"/>
      <c r="C30" s="47"/>
      <c r="D30" s="47"/>
      <c r="E30" s="47"/>
      <c r="F30" s="47"/>
      <c r="G30" s="47">
        <v>3</v>
      </c>
      <c r="H30" s="47">
        <v>3</v>
      </c>
    </row>
    <row r="31" spans="1:8" x14ac:dyDescent="0.25">
      <c r="A31" s="48" t="s">
        <v>193</v>
      </c>
      <c r="B31" s="47"/>
      <c r="C31" s="47"/>
      <c r="D31" s="47"/>
      <c r="E31" s="47"/>
      <c r="F31" s="47"/>
      <c r="G31" s="47">
        <v>6</v>
      </c>
      <c r="H31" s="47">
        <v>6</v>
      </c>
    </row>
    <row r="32" spans="1:8" x14ac:dyDescent="0.25">
      <c r="A32" s="45" t="s">
        <v>193</v>
      </c>
      <c r="B32" s="47"/>
      <c r="C32" s="47"/>
      <c r="D32" s="47"/>
      <c r="E32" s="47"/>
      <c r="F32" s="47"/>
      <c r="G32" s="47">
        <v>6</v>
      </c>
      <c r="H32" s="47">
        <v>6</v>
      </c>
    </row>
    <row r="33" spans="1:8" x14ac:dyDescent="0.25">
      <c r="A33" s="48" t="s">
        <v>194</v>
      </c>
      <c r="B33" s="47"/>
      <c r="C33" s="47"/>
      <c r="D33" s="47"/>
      <c r="E33" s="47"/>
      <c r="F33" s="47"/>
      <c r="G33" s="47">
        <v>1</v>
      </c>
      <c r="H33" s="47">
        <v>1</v>
      </c>
    </row>
    <row r="34" spans="1:8" x14ac:dyDescent="0.25">
      <c r="A34" s="45" t="s">
        <v>194</v>
      </c>
      <c r="B34" s="47"/>
      <c r="C34" s="47"/>
      <c r="D34" s="47"/>
      <c r="E34" s="47"/>
      <c r="F34" s="47"/>
      <c r="G34" s="47">
        <v>1</v>
      </c>
      <c r="H34" s="47">
        <v>1</v>
      </c>
    </row>
    <row r="35" spans="1:8" x14ac:dyDescent="0.25">
      <c r="A35" s="46" t="s">
        <v>91</v>
      </c>
      <c r="B35" s="47">
        <v>690</v>
      </c>
      <c r="C35" s="47">
        <v>717</v>
      </c>
      <c r="D35" s="47">
        <v>746</v>
      </c>
      <c r="E35" s="47">
        <v>907</v>
      </c>
      <c r="F35" s="47">
        <v>1070</v>
      </c>
      <c r="G35" s="47">
        <v>1137</v>
      </c>
      <c r="H35" s="47">
        <v>2767</v>
      </c>
    </row>
    <row r="36" spans="1:8" x14ac:dyDescent="0.25">
      <c r="A36" s="48" t="s">
        <v>150</v>
      </c>
      <c r="B36" s="47">
        <v>31</v>
      </c>
      <c r="C36" s="47">
        <v>36</v>
      </c>
      <c r="D36" s="47">
        <v>51</v>
      </c>
      <c r="E36" s="47">
        <v>63</v>
      </c>
      <c r="F36" s="47">
        <v>78</v>
      </c>
      <c r="G36" s="47">
        <v>64</v>
      </c>
      <c r="H36" s="47">
        <v>163</v>
      </c>
    </row>
    <row r="37" spans="1:8" x14ac:dyDescent="0.25">
      <c r="A37" s="45"/>
      <c r="B37" s="47">
        <v>22</v>
      </c>
      <c r="C37" s="47">
        <v>27</v>
      </c>
      <c r="D37" s="47">
        <v>41</v>
      </c>
      <c r="E37" s="47">
        <v>55</v>
      </c>
      <c r="F37" s="47">
        <v>65</v>
      </c>
      <c r="G37" s="47"/>
      <c r="H37" s="47">
        <v>111</v>
      </c>
    </row>
    <row r="38" spans="1:8" x14ac:dyDescent="0.25">
      <c r="A38" s="45" t="s">
        <v>150</v>
      </c>
      <c r="B38" s="47"/>
      <c r="C38" s="47"/>
      <c r="D38" s="47"/>
      <c r="E38" s="47"/>
      <c r="F38" s="47"/>
      <c r="G38" s="47">
        <v>64</v>
      </c>
      <c r="H38" s="47">
        <v>64</v>
      </c>
    </row>
    <row r="39" spans="1:8" x14ac:dyDescent="0.25">
      <c r="A39" s="45" t="s">
        <v>183</v>
      </c>
      <c r="B39" s="47">
        <v>11</v>
      </c>
      <c r="C39" s="47">
        <v>10</v>
      </c>
      <c r="D39" s="47">
        <v>14</v>
      </c>
      <c r="E39" s="47">
        <v>9</v>
      </c>
      <c r="F39" s="47">
        <v>13</v>
      </c>
      <c r="G39" s="47"/>
      <c r="H39" s="47">
        <v>37</v>
      </c>
    </row>
    <row r="40" spans="1:8" x14ac:dyDescent="0.25">
      <c r="A40" s="48" t="s">
        <v>151</v>
      </c>
      <c r="B40" s="47"/>
      <c r="C40" s="47"/>
      <c r="D40" s="47"/>
      <c r="E40" s="47">
        <v>1</v>
      </c>
      <c r="F40" s="47">
        <v>5</v>
      </c>
      <c r="G40" s="47">
        <v>8</v>
      </c>
      <c r="H40" s="47">
        <v>8</v>
      </c>
    </row>
    <row r="41" spans="1:8" x14ac:dyDescent="0.25">
      <c r="A41" s="45"/>
      <c r="B41" s="47"/>
      <c r="C41" s="47"/>
      <c r="D41" s="47"/>
      <c r="E41" s="47">
        <v>1</v>
      </c>
      <c r="F41" s="47">
        <v>5</v>
      </c>
      <c r="G41" s="47"/>
      <c r="H41" s="47">
        <v>5</v>
      </c>
    </row>
    <row r="42" spans="1:8" x14ac:dyDescent="0.25">
      <c r="A42" s="45" t="s">
        <v>151</v>
      </c>
      <c r="B42" s="47"/>
      <c r="C42" s="47"/>
      <c r="D42" s="47"/>
      <c r="E42" s="47"/>
      <c r="F42" s="47"/>
      <c r="G42" s="47">
        <v>8</v>
      </c>
      <c r="H42" s="47">
        <v>8</v>
      </c>
    </row>
    <row r="43" spans="1:8" x14ac:dyDescent="0.25">
      <c r="A43" s="48" t="s">
        <v>152</v>
      </c>
      <c r="B43" s="47">
        <v>22</v>
      </c>
      <c r="C43" s="47">
        <v>20</v>
      </c>
      <c r="D43" s="47">
        <v>25</v>
      </c>
      <c r="E43" s="47">
        <v>32</v>
      </c>
      <c r="F43" s="47">
        <v>49</v>
      </c>
      <c r="G43" s="47">
        <v>50</v>
      </c>
      <c r="H43" s="47">
        <v>99</v>
      </c>
    </row>
    <row r="44" spans="1:8" x14ac:dyDescent="0.25">
      <c r="A44" s="45"/>
      <c r="B44" s="47">
        <v>22</v>
      </c>
      <c r="C44" s="47">
        <v>20</v>
      </c>
      <c r="D44" s="47">
        <v>25</v>
      </c>
      <c r="E44" s="47">
        <v>32</v>
      </c>
      <c r="F44" s="47">
        <v>49</v>
      </c>
      <c r="G44" s="47"/>
      <c r="H44" s="47">
        <v>83</v>
      </c>
    </row>
    <row r="45" spans="1:8" x14ac:dyDescent="0.25">
      <c r="A45" s="45" t="s">
        <v>152</v>
      </c>
      <c r="B45" s="47"/>
      <c r="C45" s="47"/>
      <c r="D45" s="47"/>
      <c r="E45" s="47"/>
      <c r="F45" s="47"/>
      <c r="G45" s="47">
        <v>50</v>
      </c>
      <c r="H45" s="47">
        <v>50</v>
      </c>
    </row>
    <row r="46" spans="1:8" x14ac:dyDescent="0.25">
      <c r="A46" s="48" t="s">
        <v>153</v>
      </c>
      <c r="B46" s="47">
        <v>15</v>
      </c>
      <c r="C46" s="47">
        <v>21</v>
      </c>
      <c r="D46" s="47">
        <v>26</v>
      </c>
      <c r="E46" s="47">
        <v>23</v>
      </c>
      <c r="F46" s="47">
        <v>16</v>
      </c>
      <c r="G46" s="47">
        <v>24</v>
      </c>
      <c r="H46" s="47">
        <v>61</v>
      </c>
    </row>
    <row r="47" spans="1:8" x14ac:dyDescent="0.25">
      <c r="A47" s="45"/>
      <c r="B47" s="47">
        <v>15</v>
      </c>
      <c r="C47" s="47">
        <v>21</v>
      </c>
      <c r="D47" s="47">
        <v>26</v>
      </c>
      <c r="E47" s="47">
        <v>23</v>
      </c>
      <c r="F47" s="47">
        <v>16</v>
      </c>
      <c r="G47" s="47"/>
      <c r="H47" s="47">
        <v>50</v>
      </c>
    </row>
    <row r="48" spans="1:8" x14ac:dyDescent="0.25">
      <c r="A48" s="45" t="s">
        <v>153</v>
      </c>
      <c r="B48" s="47"/>
      <c r="C48" s="47"/>
      <c r="D48" s="47"/>
      <c r="E48" s="47"/>
      <c r="F48" s="47"/>
      <c r="G48" s="47">
        <v>24</v>
      </c>
      <c r="H48" s="47">
        <v>24</v>
      </c>
    </row>
    <row r="49" spans="1:8" x14ac:dyDescent="0.25">
      <c r="A49" s="48" t="s">
        <v>154</v>
      </c>
      <c r="B49" s="47"/>
      <c r="C49" s="47"/>
      <c r="D49" s="47"/>
      <c r="E49" s="47"/>
      <c r="F49" s="47"/>
      <c r="G49" s="47">
        <v>1</v>
      </c>
      <c r="H49" s="47">
        <v>1</v>
      </c>
    </row>
    <row r="50" spans="1:8" x14ac:dyDescent="0.25">
      <c r="A50" s="45" t="s">
        <v>154</v>
      </c>
      <c r="B50" s="47"/>
      <c r="C50" s="47"/>
      <c r="D50" s="47"/>
      <c r="E50" s="47"/>
      <c r="F50" s="47"/>
      <c r="G50" s="47">
        <v>1</v>
      </c>
      <c r="H50" s="47">
        <v>1</v>
      </c>
    </row>
    <row r="51" spans="1:8" x14ac:dyDescent="0.25">
      <c r="A51" s="48" t="s">
        <v>155</v>
      </c>
      <c r="B51" s="47">
        <v>43</v>
      </c>
      <c r="C51" s="47">
        <v>46</v>
      </c>
      <c r="D51" s="47">
        <v>70</v>
      </c>
      <c r="E51" s="47">
        <v>99</v>
      </c>
      <c r="F51" s="47">
        <v>121</v>
      </c>
      <c r="G51" s="47">
        <v>8</v>
      </c>
      <c r="H51" s="47">
        <v>193</v>
      </c>
    </row>
    <row r="52" spans="1:8" x14ac:dyDescent="0.25">
      <c r="A52" s="45"/>
      <c r="B52" s="47"/>
      <c r="C52" s="47">
        <v>8</v>
      </c>
      <c r="D52" s="47">
        <v>8</v>
      </c>
      <c r="E52" s="47">
        <v>11</v>
      </c>
      <c r="F52" s="47">
        <v>10</v>
      </c>
      <c r="G52" s="47"/>
      <c r="H52" s="47">
        <v>19</v>
      </c>
    </row>
    <row r="53" spans="1:8" x14ac:dyDescent="0.25">
      <c r="A53" s="45" t="s">
        <v>155</v>
      </c>
      <c r="B53" s="47"/>
      <c r="C53" s="47"/>
      <c r="D53" s="47"/>
      <c r="E53" s="47"/>
      <c r="F53" s="47"/>
      <c r="G53" s="47">
        <v>8</v>
      </c>
      <c r="H53" s="47">
        <v>8</v>
      </c>
    </row>
    <row r="54" spans="1:8" x14ac:dyDescent="0.25">
      <c r="A54" s="45" t="s">
        <v>173</v>
      </c>
      <c r="B54" s="47"/>
      <c r="C54" s="47">
        <v>4</v>
      </c>
      <c r="D54" s="47">
        <v>20</v>
      </c>
      <c r="E54" s="47">
        <v>41</v>
      </c>
      <c r="F54" s="47">
        <v>63</v>
      </c>
      <c r="G54" s="47"/>
      <c r="H54" s="47">
        <v>72</v>
      </c>
    </row>
    <row r="55" spans="1:8" x14ac:dyDescent="0.25">
      <c r="A55" s="45" t="s">
        <v>196</v>
      </c>
      <c r="B55" s="47"/>
      <c r="C55" s="47"/>
      <c r="D55" s="47">
        <v>1</v>
      </c>
      <c r="E55" s="47">
        <v>3</v>
      </c>
      <c r="F55" s="47">
        <v>1</v>
      </c>
      <c r="G55" s="47"/>
      <c r="H55" s="47">
        <v>3</v>
      </c>
    </row>
    <row r="56" spans="1:8" x14ac:dyDescent="0.25">
      <c r="A56" s="45" t="s">
        <v>185</v>
      </c>
      <c r="B56" s="47">
        <v>43</v>
      </c>
      <c r="C56" s="47">
        <v>42</v>
      </c>
      <c r="D56" s="47">
        <v>41</v>
      </c>
      <c r="E56" s="47">
        <v>45</v>
      </c>
      <c r="F56" s="47">
        <v>52</v>
      </c>
      <c r="G56" s="47"/>
      <c r="H56" s="47">
        <v>112</v>
      </c>
    </row>
    <row r="57" spans="1:8" x14ac:dyDescent="0.25">
      <c r="A57" s="48" t="s">
        <v>156</v>
      </c>
      <c r="B57" s="47">
        <v>9</v>
      </c>
      <c r="C57" s="47">
        <v>9</v>
      </c>
      <c r="D57" s="47">
        <v>13</v>
      </c>
      <c r="E57" s="47">
        <v>21</v>
      </c>
      <c r="F57" s="47">
        <v>26</v>
      </c>
      <c r="G57" s="47">
        <v>24</v>
      </c>
      <c r="H57" s="47">
        <v>47</v>
      </c>
    </row>
    <row r="58" spans="1:8" x14ac:dyDescent="0.25">
      <c r="A58" s="45"/>
      <c r="B58" s="47">
        <v>9</v>
      </c>
      <c r="C58" s="47">
        <v>9</v>
      </c>
      <c r="D58" s="47">
        <v>13</v>
      </c>
      <c r="E58" s="47">
        <v>21</v>
      </c>
      <c r="F58" s="47">
        <v>26</v>
      </c>
      <c r="G58" s="47"/>
      <c r="H58" s="47">
        <v>38</v>
      </c>
    </row>
    <row r="59" spans="1:8" x14ac:dyDescent="0.25">
      <c r="A59" s="45" t="s">
        <v>156</v>
      </c>
      <c r="B59" s="47"/>
      <c r="C59" s="47"/>
      <c r="D59" s="47"/>
      <c r="E59" s="47"/>
      <c r="F59" s="47"/>
      <c r="G59" s="47">
        <v>24</v>
      </c>
      <c r="H59" s="47">
        <v>24</v>
      </c>
    </row>
    <row r="60" spans="1:8" x14ac:dyDescent="0.25">
      <c r="A60" s="48" t="s">
        <v>157</v>
      </c>
      <c r="B60" s="47"/>
      <c r="C60" s="47"/>
      <c r="D60" s="47"/>
      <c r="E60" s="47"/>
      <c r="F60" s="47"/>
      <c r="G60" s="47">
        <v>4</v>
      </c>
      <c r="H60" s="47">
        <v>4</v>
      </c>
    </row>
    <row r="61" spans="1:8" x14ac:dyDescent="0.25">
      <c r="A61" s="45" t="s">
        <v>157</v>
      </c>
      <c r="B61" s="47"/>
      <c r="C61" s="47"/>
      <c r="D61" s="47"/>
      <c r="E61" s="47"/>
      <c r="F61" s="47"/>
      <c r="G61" s="47">
        <v>4</v>
      </c>
      <c r="H61" s="47">
        <v>4</v>
      </c>
    </row>
    <row r="62" spans="1:8" x14ac:dyDescent="0.25">
      <c r="A62" s="48" t="s">
        <v>158</v>
      </c>
      <c r="B62" s="47"/>
      <c r="C62" s="47"/>
      <c r="D62" s="47"/>
      <c r="E62" s="47"/>
      <c r="F62" s="47">
        <v>1</v>
      </c>
      <c r="G62" s="47">
        <v>2</v>
      </c>
      <c r="H62" s="47">
        <v>2</v>
      </c>
    </row>
    <row r="63" spans="1:8" x14ac:dyDescent="0.25">
      <c r="A63" s="45"/>
      <c r="B63" s="47"/>
      <c r="C63" s="47"/>
      <c r="D63" s="47"/>
      <c r="E63" s="47"/>
      <c r="F63" s="47">
        <v>1</v>
      </c>
      <c r="G63" s="47"/>
      <c r="H63" s="47">
        <v>1</v>
      </c>
    </row>
    <row r="64" spans="1:8" x14ac:dyDescent="0.25">
      <c r="A64" s="45" t="s">
        <v>158</v>
      </c>
      <c r="B64" s="47"/>
      <c r="C64" s="47"/>
      <c r="D64" s="47"/>
      <c r="E64" s="47"/>
      <c r="F64" s="47"/>
      <c r="G64" s="47">
        <v>2</v>
      </c>
      <c r="H64" s="47">
        <v>2</v>
      </c>
    </row>
    <row r="65" spans="1:8" x14ac:dyDescent="0.25">
      <c r="A65" s="48" t="s">
        <v>159</v>
      </c>
      <c r="B65" s="47">
        <v>38</v>
      </c>
      <c r="C65" s="47">
        <v>47</v>
      </c>
      <c r="D65" s="47">
        <v>51</v>
      </c>
      <c r="E65" s="47">
        <v>61</v>
      </c>
      <c r="F65" s="47">
        <v>68</v>
      </c>
      <c r="G65" s="47">
        <v>66</v>
      </c>
      <c r="H65" s="47">
        <v>182</v>
      </c>
    </row>
    <row r="66" spans="1:8" x14ac:dyDescent="0.25">
      <c r="A66" s="45"/>
      <c r="B66" s="47">
        <v>38</v>
      </c>
      <c r="C66" s="47">
        <v>47</v>
      </c>
      <c r="D66" s="47">
        <v>51</v>
      </c>
      <c r="E66" s="47">
        <v>61</v>
      </c>
      <c r="F66" s="47">
        <v>67</v>
      </c>
      <c r="G66" s="47"/>
      <c r="H66" s="47">
        <v>146</v>
      </c>
    </row>
    <row r="67" spans="1:8" x14ac:dyDescent="0.25">
      <c r="A67" s="45" t="s">
        <v>159</v>
      </c>
      <c r="B67" s="47"/>
      <c r="C67" s="47"/>
      <c r="D67" s="47"/>
      <c r="E67" s="47"/>
      <c r="F67" s="47"/>
      <c r="G67" s="47">
        <v>66</v>
      </c>
      <c r="H67" s="47">
        <v>66</v>
      </c>
    </row>
    <row r="68" spans="1:8" x14ac:dyDescent="0.25">
      <c r="A68" s="45" t="s">
        <v>182</v>
      </c>
      <c r="B68" s="47"/>
      <c r="C68" s="47"/>
      <c r="D68" s="47"/>
      <c r="E68" s="47"/>
      <c r="F68" s="47">
        <v>1</v>
      </c>
      <c r="G68" s="47"/>
      <c r="H68" s="47">
        <v>1</v>
      </c>
    </row>
    <row r="69" spans="1:8" x14ac:dyDescent="0.25">
      <c r="A69" s="48" t="s">
        <v>160</v>
      </c>
      <c r="B69" s="47">
        <v>46</v>
      </c>
      <c r="C69" s="47">
        <v>39</v>
      </c>
      <c r="D69" s="47">
        <v>46</v>
      </c>
      <c r="E69" s="47">
        <v>58</v>
      </c>
      <c r="F69" s="47">
        <v>78</v>
      </c>
      <c r="G69" s="47">
        <v>88</v>
      </c>
      <c r="H69" s="47">
        <v>181</v>
      </c>
    </row>
    <row r="70" spans="1:8" x14ac:dyDescent="0.25">
      <c r="A70" s="45"/>
      <c r="B70" s="47">
        <v>46</v>
      </c>
      <c r="C70" s="47">
        <v>39</v>
      </c>
      <c r="D70" s="47">
        <v>46</v>
      </c>
      <c r="E70" s="47">
        <v>58</v>
      </c>
      <c r="F70" s="47">
        <v>78</v>
      </c>
      <c r="G70" s="47"/>
      <c r="H70" s="47">
        <v>147</v>
      </c>
    </row>
    <row r="71" spans="1:8" x14ac:dyDescent="0.25">
      <c r="A71" s="45" t="s">
        <v>160</v>
      </c>
      <c r="B71" s="47"/>
      <c r="C71" s="47"/>
      <c r="D71" s="47"/>
      <c r="E71" s="47"/>
      <c r="F71" s="47"/>
      <c r="G71" s="47">
        <v>88</v>
      </c>
      <c r="H71" s="47">
        <v>88</v>
      </c>
    </row>
    <row r="72" spans="1:8" x14ac:dyDescent="0.25">
      <c r="A72" s="48" t="s">
        <v>6</v>
      </c>
      <c r="B72" s="47"/>
      <c r="C72" s="47"/>
      <c r="D72" s="47"/>
      <c r="E72" s="47"/>
      <c r="F72" s="47"/>
      <c r="G72" s="47">
        <v>8</v>
      </c>
      <c r="H72" s="47">
        <v>8</v>
      </c>
    </row>
    <row r="73" spans="1:8" x14ac:dyDescent="0.25">
      <c r="A73" s="45" t="s">
        <v>6</v>
      </c>
      <c r="B73" s="47"/>
      <c r="C73" s="47"/>
      <c r="D73" s="47"/>
      <c r="E73" s="47"/>
      <c r="F73" s="47"/>
      <c r="G73" s="47">
        <v>8</v>
      </c>
      <c r="H73" s="47">
        <v>8</v>
      </c>
    </row>
    <row r="74" spans="1:8" x14ac:dyDescent="0.25">
      <c r="A74" s="48" t="s">
        <v>161</v>
      </c>
      <c r="B74" s="47">
        <v>22</v>
      </c>
      <c r="C74" s="47">
        <v>18</v>
      </c>
      <c r="D74" s="47">
        <v>18</v>
      </c>
      <c r="E74" s="47">
        <v>19</v>
      </c>
      <c r="F74" s="47">
        <v>20</v>
      </c>
      <c r="G74" s="47">
        <v>29</v>
      </c>
      <c r="H74" s="47">
        <v>65</v>
      </c>
    </row>
    <row r="75" spans="1:8" x14ac:dyDescent="0.25">
      <c r="A75" s="45"/>
      <c r="B75" s="47">
        <v>22</v>
      </c>
      <c r="C75" s="47">
        <v>18</v>
      </c>
      <c r="D75" s="47">
        <v>18</v>
      </c>
      <c r="E75" s="47">
        <v>19</v>
      </c>
      <c r="F75" s="47">
        <v>20</v>
      </c>
      <c r="G75" s="47"/>
      <c r="H75" s="47">
        <v>48</v>
      </c>
    </row>
    <row r="76" spans="1:8" x14ac:dyDescent="0.25">
      <c r="A76" s="45" t="s">
        <v>161</v>
      </c>
      <c r="B76" s="47"/>
      <c r="C76" s="47"/>
      <c r="D76" s="47"/>
      <c r="E76" s="47"/>
      <c r="F76" s="47"/>
      <c r="G76" s="47">
        <v>29</v>
      </c>
      <c r="H76" s="47">
        <v>29</v>
      </c>
    </row>
    <row r="77" spans="1:8" x14ac:dyDescent="0.25">
      <c r="A77" s="48" t="s">
        <v>162</v>
      </c>
      <c r="B77" s="47"/>
      <c r="C77" s="47"/>
      <c r="D77" s="47"/>
      <c r="E77" s="47">
        <v>1</v>
      </c>
      <c r="F77" s="47">
        <v>1</v>
      </c>
      <c r="G77" s="47">
        <v>1</v>
      </c>
      <c r="H77" s="47">
        <v>1</v>
      </c>
    </row>
    <row r="78" spans="1:8" x14ac:dyDescent="0.25">
      <c r="A78" s="45"/>
      <c r="B78" s="47"/>
      <c r="C78" s="47"/>
      <c r="D78" s="47"/>
      <c r="E78" s="47">
        <v>1</v>
      </c>
      <c r="F78" s="47">
        <v>1</v>
      </c>
      <c r="G78" s="47"/>
      <c r="H78" s="47">
        <v>1</v>
      </c>
    </row>
    <row r="79" spans="1:8" x14ac:dyDescent="0.25">
      <c r="A79" s="45" t="s">
        <v>162</v>
      </c>
      <c r="B79" s="47"/>
      <c r="C79" s="47"/>
      <c r="D79" s="47"/>
      <c r="E79" s="47"/>
      <c r="F79" s="47"/>
      <c r="G79" s="47">
        <v>1</v>
      </c>
      <c r="H79" s="47">
        <v>1</v>
      </c>
    </row>
    <row r="80" spans="1:8" x14ac:dyDescent="0.25">
      <c r="A80" s="48" t="s">
        <v>9</v>
      </c>
      <c r="B80" s="47"/>
      <c r="C80" s="47"/>
      <c r="D80" s="47"/>
      <c r="E80" s="47"/>
      <c r="F80" s="47"/>
      <c r="G80" s="47">
        <v>1</v>
      </c>
      <c r="H80" s="47">
        <v>1</v>
      </c>
    </row>
    <row r="81" spans="1:8" x14ac:dyDescent="0.25">
      <c r="A81" s="45" t="s">
        <v>9</v>
      </c>
      <c r="B81" s="47"/>
      <c r="C81" s="47"/>
      <c r="D81" s="47"/>
      <c r="E81" s="47"/>
      <c r="F81" s="47"/>
      <c r="G81" s="47">
        <v>1</v>
      </c>
      <c r="H81" s="47">
        <v>1</v>
      </c>
    </row>
    <row r="82" spans="1:8" x14ac:dyDescent="0.25">
      <c r="A82" s="48" t="s">
        <v>163</v>
      </c>
      <c r="B82" s="47">
        <v>12</v>
      </c>
      <c r="C82" s="47">
        <v>18</v>
      </c>
      <c r="D82" s="47">
        <v>20</v>
      </c>
      <c r="E82" s="47">
        <v>20</v>
      </c>
      <c r="F82" s="47">
        <v>14</v>
      </c>
      <c r="G82" s="47">
        <v>14</v>
      </c>
      <c r="H82" s="47">
        <v>49</v>
      </c>
    </row>
    <row r="83" spans="1:8" x14ac:dyDescent="0.25">
      <c r="A83" s="45"/>
      <c r="B83" s="47">
        <v>12</v>
      </c>
      <c r="C83" s="47">
        <v>18</v>
      </c>
      <c r="D83" s="47">
        <v>20</v>
      </c>
      <c r="E83" s="47">
        <v>20</v>
      </c>
      <c r="F83" s="47">
        <v>14</v>
      </c>
      <c r="G83" s="47"/>
      <c r="H83" s="47">
        <v>40</v>
      </c>
    </row>
    <row r="84" spans="1:8" x14ac:dyDescent="0.25">
      <c r="A84" s="45" t="s">
        <v>163</v>
      </c>
      <c r="B84" s="47"/>
      <c r="C84" s="47"/>
      <c r="D84" s="47"/>
      <c r="E84" s="47"/>
      <c r="F84" s="47"/>
      <c r="G84" s="47">
        <v>14</v>
      </c>
      <c r="H84" s="47">
        <v>14</v>
      </c>
    </row>
    <row r="85" spans="1:8" x14ac:dyDescent="0.25">
      <c r="A85" s="48" t="s">
        <v>164</v>
      </c>
      <c r="B85" s="47">
        <v>73</v>
      </c>
      <c r="C85" s="47">
        <v>66</v>
      </c>
      <c r="D85" s="47">
        <v>75</v>
      </c>
      <c r="E85" s="47">
        <v>100</v>
      </c>
      <c r="F85" s="47">
        <v>118</v>
      </c>
      <c r="G85" s="47">
        <v>130</v>
      </c>
      <c r="H85" s="47">
        <v>302</v>
      </c>
    </row>
    <row r="86" spans="1:8" x14ac:dyDescent="0.25">
      <c r="A86" s="45"/>
      <c r="B86" s="47">
        <v>73</v>
      </c>
      <c r="C86" s="47">
        <v>66</v>
      </c>
      <c r="D86" s="47">
        <v>75</v>
      </c>
      <c r="E86" s="47">
        <v>100</v>
      </c>
      <c r="F86" s="47">
        <v>118</v>
      </c>
      <c r="G86" s="47"/>
      <c r="H86" s="47">
        <v>247</v>
      </c>
    </row>
    <row r="87" spans="1:8" x14ac:dyDescent="0.25">
      <c r="A87" s="45" t="s">
        <v>164</v>
      </c>
      <c r="B87" s="47"/>
      <c r="C87" s="47"/>
      <c r="D87" s="47"/>
      <c r="E87" s="47"/>
      <c r="F87" s="47"/>
      <c r="G87" s="47">
        <v>130</v>
      </c>
      <c r="H87" s="47">
        <v>130</v>
      </c>
    </row>
    <row r="88" spans="1:8" x14ac:dyDescent="0.25">
      <c r="A88" s="48" t="s">
        <v>165</v>
      </c>
      <c r="B88" s="47"/>
      <c r="C88" s="47"/>
      <c r="D88" s="47"/>
      <c r="E88" s="47"/>
      <c r="F88" s="47"/>
      <c r="G88" s="47">
        <v>3</v>
      </c>
      <c r="H88" s="47">
        <v>3</v>
      </c>
    </row>
    <row r="89" spans="1:8" x14ac:dyDescent="0.25">
      <c r="A89" s="45" t="s">
        <v>165</v>
      </c>
      <c r="B89" s="47"/>
      <c r="C89" s="47"/>
      <c r="D89" s="47"/>
      <c r="E89" s="47"/>
      <c r="F89" s="47"/>
      <c r="G89" s="47">
        <v>3</v>
      </c>
      <c r="H89" s="47">
        <v>3</v>
      </c>
    </row>
    <row r="90" spans="1:8" x14ac:dyDescent="0.25">
      <c r="A90" s="48" t="s">
        <v>166</v>
      </c>
      <c r="B90" s="47"/>
      <c r="C90" s="47"/>
      <c r="D90" s="47"/>
      <c r="E90" s="47"/>
      <c r="F90" s="47"/>
      <c r="G90" s="47">
        <v>2</v>
      </c>
      <c r="H90" s="47">
        <v>2</v>
      </c>
    </row>
    <row r="91" spans="1:8" x14ac:dyDescent="0.25">
      <c r="A91" s="45" t="s">
        <v>166</v>
      </c>
      <c r="B91" s="47"/>
      <c r="C91" s="47"/>
      <c r="D91" s="47"/>
      <c r="E91" s="47"/>
      <c r="F91" s="47"/>
      <c r="G91" s="47">
        <v>2</v>
      </c>
      <c r="H91" s="47">
        <v>2</v>
      </c>
    </row>
    <row r="92" spans="1:8" x14ac:dyDescent="0.25">
      <c r="A92" s="48" t="s">
        <v>167</v>
      </c>
      <c r="B92" s="47"/>
      <c r="C92" s="47"/>
      <c r="D92" s="47"/>
      <c r="E92" s="47"/>
      <c r="F92" s="47"/>
      <c r="G92" s="47">
        <v>87</v>
      </c>
      <c r="H92" s="47">
        <v>87</v>
      </c>
    </row>
    <row r="93" spans="1:8" x14ac:dyDescent="0.25">
      <c r="A93" s="45" t="s">
        <v>167</v>
      </c>
      <c r="B93" s="47"/>
      <c r="C93" s="47"/>
      <c r="D93" s="47"/>
      <c r="E93" s="47"/>
      <c r="F93" s="47"/>
      <c r="G93" s="47">
        <v>87</v>
      </c>
      <c r="H93" s="47">
        <v>87</v>
      </c>
    </row>
    <row r="94" spans="1:8" x14ac:dyDescent="0.25">
      <c r="A94" s="48" t="s">
        <v>168</v>
      </c>
      <c r="B94" s="47"/>
      <c r="C94" s="47"/>
      <c r="D94" s="47"/>
      <c r="E94" s="47"/>
      <c r="F94" s="47"/>
      <c r="G94" s="47">
        <v>13</v>
      </c>
      <c r="H94" s="47">
        <v>13</v>
      </c>
    </row>
    <row r="95" spans="1:8" x14ac:dyDescent="0.25">
      <c r="A95" s="45" t="s">
        <v>168</v>
      </c>
      <c r="B95" s="47"/>
      <c r="C95" s="47"/>
      <c r="D95" s="47"/>
      <c r="E95" s="47"/>
      <c r="F95" s="47"/>
      <c r="G95" s="47">
        <v>13</v>
      </c>
      <c r="H95" s="47">
        <v>13</v>
      </c>
    </row>
    <row r="96" spans="1:8" x14ac:dyDescent="0.25">
      <c r="A96" s="48" t="s">
        <v>169</v>
      </c>
      <c r="B96" s="47"/>
      <c r="C96" s="47"/>
      <c r="D96" s="47"/>
      <c r="E96" s="47"/>
      <c r="F96" s="47"/>
      <c r="G96" s="47">
        <v>6</v>
      </c>
      <c r="H96" s="47">
        <v>6</v>
      </c>
    </row>
    <row r="97" spans="1:8" x14ac:dyDescent="0.25">
      <c r="A97" s="45" t="s">
        <v>169</v>
      </c>
      <c r="B97" s="47"/>
      <c r="C97" s="47"/>
      <c r="D97" s="47"/>
      <c r="E97" s="47"/>
      <c r="F97" s="47"/>
      <c r="G97" s="47">
        <v>6</v>
      </c>
      <c r="H97" s="47">
        <v>6</v>
      </c>
    </row>
    <row r="98" spans="1:8" x14ac:dyDescent="0.25">
      <c r="A98" s="48" t="s">
        <v>170</v>
      </c>
      <c r="B98" s="47"/>
      <c r="C98" s="47"/>
      <c r="D98" s="47"/>
      <c r="E98" s="47"/>
      <c r="F98" s="47"/>
      <c r="G98" s="47">
        <v>3</v>
      </c>
      <c r="H98" s="47">
        <v>3</v>
      </c>
    </row>
    <row r="99" spans="1:8" x14ac:dyDescent="0.25">
      <c r="A99" s="45" t="s">
        <v>170</v>
      </c>
      <c r="B99" s="47"/>
      <c r="C99" s="47"/>
      <c r="D99" s="47"/>
      <c r="E99" s="47"/>
      <c r="F99" s="47"/>
      <c r="G99" s="47">
        <v>3</v>
      </c>
      <c r="H99" s="47">
        <v>3</v>
      </c>
    </row>
    <row r="100" spans="1:8" x14ac:dyDescent="0.25">
      <c r="A100" s="48" t="s">
        <v>171</v>
      </c>
      <c r="B100" s="47"/>
      <c r="C100" s="47"/>
      <c r="D100" s="47"/>
      <c r="E100" s="47"/>
      <c r="F100" s="47"/>
      <c r="G100" s="47">
        <v>8</v>
      </c>
      <c r="H100" s="47">
        <v>8</v>
      </c>
    </row>
    <row r="101" spans="1:8" x14ac:dyDescent="0.25">
      <c r="A101" s="45" t="s">
        <v>171</v>
      </c>
      <c r="B101" s="47"/>
      <c r="C101" s="47"/>
      <c r="D101" s="47"/>
      <c r="E101" s="47"/>
      <c r="F101" s="47"/>
      <c r="G101" s="47">
        <v>8</v>
      </c>
      <c r="H101" s="47">
        <v>8</v>
      </c>
    </row>
    <row r="102" spans="1:8" x14ac:dyDescent="0.25">
      <c r="A102" s="48" t="s">
        <v>172</v>
      </c>
      <c r="B102" s="47"/>
      <c r="C102" s="47"/>
      <c r="D102" s="47"/>
      <c r="E102" s="47"/>
      <c r="F102" s="47"/>
      <c r="G102" s="47">
        <v>7</v>
      </c>
      <c r="H102" s="47">
        <v>7</v>
      </c>
    </row>
    <row r="103" spans="1:8" x14ac:dyDescent="0.25">
      <c r="A103" s="45" t="s">
        <v>172</v>
      </c>
      <c r="B103" s="47"/>
      <c r="C103" s="47"/>
      <c r="D103" s="47"/>
      <c r="E103" s="47"/>
      <c r="F103" s="47"/>
      <c r="G103" s="47">
        <v>7</v>
      </c>
      <c r="H103" s="47">
        <v>7</v>
      </c>
    </row>
    <row r="104" spans="1:8" x14ac:dyDescent="0.25">
      <c r="A104" s="48" t="s">
        <v>173</v>
      </c>
      <c r="B104" s="47"/>
      <c r="C104" s="47"/>
      <c r="D104" s="47"/>
      <c r="E104" s="47"/>
      <c r="F104" s="47"/>
      <c r="G104" s="47">
        <v>44</v>
      </c>
      <c r="H104" s="47">
        <v>44</v>
      </c>
    </row>
    <row r="105" spans="1:8" x14ac:dyDescent="0.25">
      <c r="A105" s="45" t="s">
        <v>173</v>
      </c>
      <c r="B105" s="47"/>
      <c r="C105" s="47"/>
      <c r="D105" s="47"/>
      <c r="E105" s="47"/>
      <c r="F105" s="47"/>
      <c r="G105" s="47">
        <v>44</v>
      </c>
      <c r="H105" s="47">
        <v>44</v>
      </c>
    </row>
    <row r="106" spans="1:8" x14ac:dyDescent="0.25">
      <c r="A106" s="48" t="s">
        <v>174</v>
      </c>
      <c r="B106" s="47"/>
      <c r="C106" s="47"/>
      <c r="D106" s="47"/>
      <c r="E106" s="47"/>
      <c r="F106" s="47"/>
      <c r="G106" s="47">
        <v>30</v>
      </c>
      <c r="H106" s="47">
        <v>30</v>
      </c>
    </row>
    <row r="107" spans="1:8" x14ac:dyDescent="0.25">
      <c r="A107" s="45" t="s">
        <v>174</v>
      </c>
      <c r="B107" s="47"/>
      <c r="C107" s="47"/>
      <c r="D107" s="47"/>
      <c r="E107" s="47"/>
      <c r="F107" s="47"/>
      <c r="G107" s="47">
        <v>30</v>
      </c>
      <c r="H107" s="47">
        <v>30</v>
      </c>
    </row>
    <row r="108" spans="1:8" x14ac:dyDescent="0.25">
      <c r="A108" s="48" t="s">
        <v>175</v>
      </c>
      <c r="B108" s="47"/>
      <c r="C108" s="47"/>
      <c r="D108" s="47"/>
      <c r="E108" s="47"/>
      <c r="F108" s="47"/>
      <c r="G108" s="47">
        <v>72</v>
      </c>
      <c r="H108" s="47">
        <v>72</v>
      </c>
    </row>
    <row r="109" spans="1:8" x14ac:dyDescent="0.25">
      <c r="A109" s="45" t="s">
        <v>175</v>
      </c>
      <c r="B109" s="47"/>
      <c r="C109" s="47"/>
      <c r="D109" s="47"/>
      <c r="E109" s="47"/>
      <c r="F109" s="47"/>
      <c r="G109" s="47">
        <v>72</v>
      </c>
      <c r="H109" s="47">
        <v>72</v>
      </c>
    </row>
    <row r="110" spans="1:8" x14ac:dyDescent="0.25">
      <c r="A110" s="48" t="s">
        <v>176</v>
      </c>
      <c r="B110" s="47"/>
      <c r="C110" s="47"/>
      <c r="D110" s="47"/>
      <c r="E110" s="47"/>
      <c r="F110" s="47"/>
      <c r="G110" s="47">
        <v>16</v>
      </c>
      <c r="H110" s="47">
        <v>16</v>
      </c>
    </row>
    <row r="111" spans="1:8" x14ac:dyDescent="0.25">
      <c r="A111" s="45" t="s">
        <v>176</v>
      </c>
      <c r="B111" s="47"/>
      <c r="C111" s="47"/>
      <c r="D111" s="47"/>
      <c r="E111" s="47"/>
      <c r="F111" s="47"/>
      <c r="G111" s="47">
        <v>16</v>
      </c>
      <c r="H111" s="47">
        <v>16</v>
      </c>
    </row>
    <row r="112" spans="1:8" x14ac:dyDescent="0.25">
      <c r="A112" s="48" t="s">
        <v>177</v>
      </c>
      <c r="B112" s="47"/>
      <c r="C112" s="47"/>
      <c r="D112" s="47"/>
      <c r="E112" s="47"/>
      <c r="F112" s="47"/>
      <c r="G112" s="47">
        <v>53</v>
      </c>
      <c r="H112" s="47">
        <v>53</v>
      </c>
    </row>
    <row r="113" spans="1:8" x14ac:dyDescent="0.25">
      <c r="A113" s="45" t="s">
        <v>177</v>
      </c>
      <c r="B113" s="47"/>
      <c r="C113" s="47"/>
      <c r="D113" s="47"/>
      <c r="E113" s="47"/>
      <c r="F113" s="47"/>
      <c r="G113" s="47">
        <v>53</v>
      </c>
      <c r="H113" s="47">
        <v>53</v>
      </c>
    </row>
    <row r="114" spans="1:8" x14ac:dyDescent="0.25">
      <c r="A114" s="48" t="s">
        <v>122</v>
      </c>
      <c r="B114" s="47">
        <v>200</v>
      </c>
      <c r="C114" s="47">
        <v>214</v>
      </c>
      <c r="D114" s="47">
        <v>187</v>
      </c>
      <c r="E114" s="47">
        <v>220</v>
      </c>
      <c r="F114" s="47">
        <v>236</v>
      </c>
      <c r="G114" s="47"/>
      <c r="H114" s="47">
        <v>618</v>
      </c>
    </row>
    <row r="115" spans="1:8" x14ac:dyDescent="0.25">
      <c r="A115" s="45"/>
      <c r="B115" s="47"/>
      <c r="C115" s="47">
        <v>3</v>
      </c>
      <c r="D115" s="47"/>
      <c r="E115" s="47"/>
      <c r="F115" s="47"/>
      <c r="G115" s="47"/>
      <c r="H115" s="47">
        <v>3</v>
      </c>
    </row>
    <row r="116" spans="1:8" x14ac:dyDescent="0.25">
      <c r="A116" s="45" t="s">
        <v>165</v>
      </c>
      <c r="B116" s="47">
        <v>1</v>
      </c>
      <c r="C116" s="47"/>
      <c r="D116" s="47">
        <v>5</v>
      </c>
      <c r="E116" s="47">
        <v>4</v>
      </c>
      <c r="F116" s="47">
        <v>5</v>
      </c>
      <c r="G116" s="47"/>
      <c r="H116" s="47">
        <v>11</v>
      </c>
    </row>
    <row r="117" spans="1:8" x14ac:dyDescent="0.25">
      <c r="A117" s="45" t="s">
        <v>166</v>
      </c>
      <c r="B117" s="47">
        <v>2</v>
      </c>
      <c r="C117" s="47"/>
      <c r="D117" s="47"/>
      <c r="E117" s="47">
        <v>1</v>
      </c>
      <c r="F117" s="47">
        <v>1</v>
      </c>
      <c r="G117" s="47"/>
      <c r="H117" s="47">
        <v>3</v>
      </c>
    </row>
    <row r="118" spans="1:8" x14ac:dyDescent="0.25">
      <c r="A118" s="45" t="s">
        <v>167</v>
      </c>
      <c r="B118" s="47">
        <v>4</v>
      </c>
      <c r="C118" s="47">
        <v>18</v>
      </c>
      <c r="D118" s="47">
        <v>36</v>
      </c>
      <c r="E118" s="47">
        <v>57</v>
      </c>
      <c r="F118" s="47">
        <v>64</v>
      </c>
      <c r="G118" s="47"/>
      <c r="H118" s="47">
        <v>88</v>
      </c>
    </row>
    <row r="119" spans="1:8" x14ac:dyDescent="0.25">
      <c r="A119" s="45" t="s">
        <v>168</v>
      </c>
      <c r="B119" s="47">
        <v>11</v>
      </c>
      <c r="C119" s="47">
        <v>8</v>
      </c>
      <c r="D119" s="47">
        <v>4</v>
      </c>
      <c r="E119" s="47">
        <v>6</v>
      </c>
      <c r="F119" s="47">
        <v>6</v>
      </c>
      <c r="G119" s="47"/>
      <c r="H119" s="47">
        <v>24</v>
      </c>
    </row>
    <row r="120" spans="1:8" x14ac:dyDescent="0.25">
      <c r="A120" s="45" t="s">
        <v>169</v>
      </c>
      <c r="B120" s="47">
        <v>10</v>
      </c>
      <c r="C120" s="47">
        <v>14</v>
      </c>
      <c r="D120" s="47">
        <v>13</v>
      </c>
      <c r="E120" s="47">
        <v>12</v>
      </c>
      <c r="F120" s="47">
        <v>10</v>
      </c>
      <c r="G120" s="47"/>
      <c r="H120" s="47">
        <v>35</v>
      </c>
    </row>
    <row r="121" spans="1:8" x14ac:dyDescent="0.25">
      <c r="A121" s="45" t="s">
        <v>171</v>
      </c>
      <c r="B121" s="47">
        <v>9</v>
      </c>
      <c r="C121" s="47">
        <v>5</v>
      </c>
      <c r="D121" s="47">
        <v>3</v>
      </c>
      <c r="E121" s="47">
        <v>3</v>
      </c>
      <c r="F121" s="47">
        <v>3</v>
      </c>
      <c r="G121" s="47"/>
      <c r="H121" s="47">
        <v>12</v>
      </c>
    </row>
    <row r="122" spans="1:8" x14ac:dyDescent="0.25">
      <c r="A122" s="45" t="s">
        <v>172</v>
      </c>
      <c r="B122" s="47">
        <v>4</v>
      </c>
      <c r="C122" s="47">
        <v>2</v>
      </c>
      <c r="D122" s="47">
        <v>3</v>
      </c>
      <c r="E122" s="47">
        <v>1</v>
      </c>
      <c r="F122" s="47">
        <v>3</v>
      </c>
      <c r="G122" s="47"/>
      <c r="H122" s="47">
        <v>9</v>
      </c>
    </row>
    <row r="123" spans="1:8" x14ac:dyDescent="0.25">
      <c r="A123" s="45" t="s">
        <v>174</v>
      </c>
      <c r="B123" s="47">
        <v>11</v>
      </c>
      <c r="C123" s="47">
        <v>10</v>
      </c>
      <c r="D123" s="47">
        <v>8</v>
      </c>
      <c r="E123" s="47">
        <v>10</v>
      </c>
      <c r="F123" s="47">
        <v>15</v>
      </c>
      <c r="G123" s="47"/>
      <c r="H123" s="47">
        <v>32</v>
      </c>
    </row>
    <row r="124" spans="1:8" x14ac:dyDescent="0.25">
      <c r="A124" s="45" t="s">
        <v>175</v>
      </c>
      <c r="B124" s="47">
        <v>47</v>
      </c>
      <c r="C124" s="47">
        <v>55</v>
      </c>
      <c r="D124" s="47">
        <v>60</v>
      </c>
      <c r="E124" s="47">
        <v>69</v>
      </c>
      <c r="F124" s="47">
        <v>67</v>
      </c>
      <c r="G124" s="47"/>
      <c r="H124" s="47">
        <v>173</v>
      </c>
    </row>
    <row r="125" spans="1:8" x14ac:dyDescent="0.25">
      <c r="A125" s="45" t="s">
        <v>176</v>
      </c>
      <c r="B125" s="47">
        <v>4</v>
      </c>
      <c r="C125" s="47">
        <v>5</v>
      </c>
      <c r="D125" s="47">
        <v>1</v>
      </c>
      <c r="E125" s="47">
        <v>8</v>
      </c>
      <c r="F125" s="47">
        <v>14</v>
      </c>
      <c r="G125" s="47"/>
      <c r="H125" s="47">
        <v>22</v>
      </c>
    </row>
    <row r="126" spans="1:8" x14ac:dyDescent="0.25">
      <c r="A126" s="45" t="s">
        <v>177</v>
      </c>
      <c r="B126" s="47">
        <v>32</v>
      </c>
      <c r="C126" s="47">
        <v>39</v>
      </c>
      <c r="D126" s="47">
        <v>49</v>
      </c>
      <c r="E126" s="47">
        <v>49</v>
      </c>
      <c r="F126" s="47">
        <v>49</v>
      </c>
      <c r="G126" s="47"/>
      <c r="H126" s="47">
        <v>127</v>
      </c>
    </row>
    <row r="127" spans="1:8" x14ac:dyDescent="0.25">
      <c r="A127" s="45" t="s">
        <v>190</v>
      </c>
      <c r="B127" s="47">
        <v>67</v>
      </c>
      <c r="C127" s="47">
        <v>57</v>
      </c>
      <c r="D127" s="47">
        <v>5</v>
      </c>
      <c r="E127" s="47"/>
      <c r="F127" s="47"/>
      <c r="G127" s="47"/>
      <c r="H127" s="47">
        <v>87</v>
      </c>
    </row>
    <row r="128" spans="1:8" x14ac:dyDescent="0.25">
      <c r="A128" s="48" t="s">
        <v>178</v>
      </c>
      <c r="B128" s="47"/>
      <c r="C128" s="47"/>
      <c r="D128" s="47"/>
      <c r="E128" s="47">
        <v>1</v>
      </c>
      <c r="F128" s="47"/>
      <c r="G128" s="47"/>
      <c r="H128" s="47">
        <v>1</v>
      </c>
    </row>
    <row r="129" spans="1:8" x14ac:dyDescent="0.25">
      <c r="A129" s="45"/>
      <c r="B129" s="47"/>
      <c r="C129" s="47"/>
      <c r="D129" s="47"/>
      <c r="E129" s="47">
        <v>1</v>
      </c>
      <c r="F129" s="47"/>
      <c r="G129" s="47"/>
      <c r="H129" s="47">
        <v>1</v>
      </c>
    </row>
    <row r="130" spans="1:8" x14ac:dyDescent="0.25">
      <c r="A130" s="48" t="s">
        <v>179</v>
      </c>
      <c r="B130" s="47"/>
      <c r="C130" s="47"/>
      <c r="D130" s="47"/>
      <c r="E130" s="47"/>
      <c r="F130" s="47"/>
      <c r="G130" s="47">
        <v>8</v>
      </c>
      <c r="H130" s="47">
        <v>8</v>
      </c>
    </row>
    <row r="131" spans="1:8" x14ac:dyDescent="0.25">
      <c r="A131" s="45" t="s">
        <v>179</v>
      </c>
      <c r="B131" s="47"/>
      <c r="C131" s="47"/>
      <c r="D131" s="47"/>
      <c r="E131" s="47"/>
      <c r="F131" s="47"/>
      <c r="G131" s="47">
        <v>8</v>
      </c>
      <c r="H131" s="47">
        <v>8</v>
      </c>
    </row>
    <row r="132" spans="1:8" x14ac:dyDescent="0.25">
      <c r="A132" s="48" t="s">
        <v>180</v>
      </c>
      <c r="B132" s="47"/>
      <c r="C132" s="47"/>
      <c r="D132" s="47"/>
      <c r="E132" s="47"/>
      <c r="F132" s="47"/>
      <c r="G132" s="47">
        <v>20</v>
      </c>
      <c r="H132" s="47">
        <v>20</v>
      </c>
    </row>
    <row r="133" spans="1:8" x14ac:dyDescent="0.25">
      <c r="A133" s="45" t="s">
        <v>180</v>
      </c>
      <c r="B133" s="47"/>
      <c r="C133" s="47"/>
      <c r="D133" s="47"/>
      <c r="E133" s="47"/>
      <c r="F133" s="47"/>
      <c r="G133" s="47">
        <v>20</v>
      </c>
      <c r="H133" s="47">
        <v>20</v>
      </c>
    </row>
    <row r="134" spans="1:8" x14ac:dyDescent="0.25">
      <c r="A134" s="48" t="s">
        <v>181</v>
      </c>
      <c r="B134" s="47">
        <v>57</v>
      </c>
      <c r="C134" s="47">
        <v>48</v>
      </c>
      <c r="D134" s="47">
        <v>35</v>
      </c>
      <c r="E134" s="47">
        <v>36</v>
      </c>
      <c r="F134" s="47">
        <v>37</v>
      </c>
      <c r="G134" s="47">
        <v>13</v>
      </c>
      <c r="H134" s="47">
        <v>143</v>
      </c>
    </row>
    <row r="135" spans="1:8" x14ac:dyDescent="0.25">
      <c r="A135" s="45"/>
      <c r="B135" s="47">
        <v>12</v>
      </c>
      <c r="C135" s="47">
        <v>3</v>
      </c>
      <c r="D135" s="47">
        <v>1</v>
      </c>
      <c r="E135" s="47">
        <v>13</v>
      </c>
      <c r="F135" s="47">
        <v>7</v>
      </c>
      <c r="G135" s="47"/>
      <c r="H135" s="47">
        <v>33</v>
      </c>
    </row>
    <row r="136" spans="1:8" x14ac:dyDescent="0.25">
      <c r="A136" s="45" t="s">
        <v>179</v>
      </c>
      <c r="B136" s="47">
        <v>11</v>
      </c>
      <c r="C136" s="47">
        <v>12</v>
      </c>
      <c r="D136" s="47">
        <v>11</v>
      </c>
      <c r="E136" s="47">
        <v>7</v>
      </c>
      <c r="F136" s="47">
        <v>9</v>
      </c>
      <c r="G136" s="47"/>
      <c r="H136" s="47">
        <v>31</v>
      </c>
    </row>
    <row r="137" spans="1:8" x14ac:dyDescent="0.25">
      <c r="A137" s="45" t="s">
        <v>180</v>
      </c>
      <c r="B137" s="47">
        <v>45</v>
      </c>
      <c r="C137" s="47">
        <v>36</v>
      </c>
      <c r="D137" s="47">
        <v>23</v>
      </c>
      <c r="E137" s="47">
        <v>25</v>
      </c>
      <c r="F137" s="47">
        <v>22</v>
      </c>
      <c r="G137" s="47"/>
      <c r="H137" s="47">
        <v>93</v>
      </c>
    </row>
    <row r="138" spans="1:8" x14ac:dyDescent="0.25">
      <c r="A138" s="45" t="s">
        <v>181</v>
      </c>
      <c r="B138" s="47"/>
      <c r="C138" s="47"/>
      <c r="D138" s="47"/>
      <c r="E138" s="47"/>
      <c r="F138" s="47"/>
      <c r="G138" s="47">
        <v>13</v>
      </c>
      <c r="H138" s="47">
        <v>13</v>
      </c>
    </row>
    <row r="139" spans="1:8" x14ac:dyDescent="0.25">
      <c r="A139" s="48" t="s">
        <v>182</v>
      </c>
      <c r="B139" s="47"/>
      <c r="C139" s="47"/>
      <c r="D139" s="47"/>
      <c r="E139" s="47"/>
      <c r="F139" s="47"/>
      <c r="G139" s="47">
        <v>7</v>
      </c>
      <c r="H139" s="47">
        <v>7</v>
      </c>
    </row>
    <row r="140" spans="1:8" x14ac:dyDescent="0.25">
      <c r="A140" s="45" t="s">
        <v>182</v>
      </c>
      <c r="B140" s="47"/>
      <c r="C140" s="47"/>
      <c r="D140" s="47"/>
      <c r="E140" s="47"/>
      <c r="F140" s="47"/>
      <c r="G140" s="47">
        <v>7</v>
      </c>
      <c r="H140" s="47">
        <v>7</v>
      </c>
    </row>
    <row r="141" spans="1:8" x14ac:dyDescent="0.25">
      <c r="A141" s="48" t="s">
        <v>183</v>
      </c>
      <c r="B141" s="47"/>
      <c r="C141" s="47"/>
      <c r="D141" s="47"/>
      <c r="E141" s="47"/>
      <c r="F141" s="47"/>
      <c r="G141" s="47">
        <v>15</v>
      </c>
      <c r="H141" s="47">
        <v>15</v>
      </c>
    </row>
    <row r="142" spans="1:8" x14ac:dyDescent="0.25">
      <c r="A142" s="45" t="s">
        <v>183</v>
      </c>
      <c r="B142" s="47"/>
      <c r="C142" s="47"/>
      <c r="D142" s="47"/>
      <c r="E142" s="47"/>
      <c r="F142" s="47"/>
      <c r="G142" s="47">
        <v>15</v>
      </c>
      <c r="H142" s="47">
        <v>15</v>
      </c>
    </row>
    <row r="143" spans="1:8" x14ac:dyDescent="0.25">
      <c r="A143" s="48" t="s">
        <v>184</v>
      </c>
      <c r="B143" s="47">
        <v>8</v>
      </c>
      <c r="C143" s="47"/>
      <c r="D143" s="47"/>
      <c r="E143" s="47"/>
      <c r="F143" s="47"/>
      <c r="G143" s="47"/>
      <c r="H143" s="47">
        <v>8</v>
      </c>
    </row>
    <row r="144" spans="1:8" x14ac:dyDescent="0.25">
      <c r="A144" s="45"/>
      <c r="B144" s="47">
        <v>5</v>
      </c>
      <c r="C144" s="47"/>
      <c r="D144" s="47"/>
      <c r="E144" s="47"/>
      <c r="F144" s="47"/>
      <c r="G144" s="47"/>
      <c r="H144" s="47">
        <v>5</v>
      </c>
    </row>
    <row r="145" spans="1:12" x14ac:dyDescent="0.25">
      <c r="A145" s="45" t="s">
        <v>197</v>
      </c>
      <c r="B145" s="47">
        <v>3</v>
      </c>
      <c r="C145" s="47"/>
      <c r="D145" s="47"/>
      <c r="E145" s="47"/>
      <c r="F145" s="47"/>
      <c r="G145" s="47"/>
      <c r="H145" s="47">
        <v>3</v>
      </c>
    </row>
    <row r="146" spans="1:12" x14ac:dyDescent="0.25">
      <c r="A146" s="48" t="s">
        <v>185</v>
      </c>
      <c r="B146" s="47"/>
      <c r="C146" s="47"/>
      <c r="D146" s="47"/>
      <c r="E146" s="47"/>
      <c r="F146" s="47"/>
      <c r="G146" s="47">
        <v>36</v>
      </c>
      <c r="H146" s="47">
        <v>36</v>
      </c>
    </row>
    <row r="147" spans="1:12" x14ac:dyDescent="0.25">
      <c r="A147" s="45" t="s">
        <v>185</v>
      </c>
      <c r="B147" s="47"/>
      <c r="C147" s="47"/>
      <c r="D147" s="47"/>
      <c r="E147" s="47"/>
      <c r="F147" s="47"/>
      <c r="G147" s="47">
        <v>36</v>
      </c>
      <c r="H147" s="47">
        <v>36</v>
      </c>
    </row>
    <row r="148" spans="1:12" x14ac:dyDescent="0.25">
      <c r="A148" s="48" t="s">
        <v>14</v>
      </c>
      <c r="B148" s="47">
        <v>30</v>
      </c>
      <c r="C148" s="47">
        <v>33</v>
      </c>
      <c r="D148" s="47">
        <v>24</v>
      </c>
      <c r="E148" s="47">
        <v>39</v>
      </c>
      <c r="F148" s="47">
        <v>56</v>
      </c>
      <c r="G148" s="47">
        <v>56</v>
      </c>
      <c r="H148" s="47">
        <v>138</v>
      </c>
      <c r="I148" s="43" t="s">
        <v>204</v>
      </c>
      <c r="J148" s="43">
        <f>IF($I148="x",C148,"")</f>
        <v>33</v>
      </c>
      <c r="K148" s="43">
        <f t="shared" ref="K148:L148" si="1">IF($I148="x",D148,"")</f>
        <v>24</v>
      </c>
      <c r="L148" s="43">
        <f t="shared" si="1"/>
        <v>39</v>
      </c>
    </row>
    <row r="149" spans="1:12" x14ac:dyDescent="0.25">
      <c r="A149" s="45"/>
      <c r="B149" s="47">
        <v>30</v>
      </c>
      <c r="C149" s="47">
        <v>33</v>
      </c>
      <c r="D149" s="47">
        <v>24</v>
      </c>
      <c r="E149" s="47">
        <v>39</v>
      </c>
      <c r="F149" s="47">
        <v>56</v>
      </c>
      <c r="G149" s="47"/>
      <c r="H149" s="47">
        <v>112</v>
      </c>
      <c r="J149" s="43" t="str">
        <f t="shared" ref="J149:J179" si="2">IF($I149="x",C149,"")</f>
        <v/>
      </c>
      <c r="K149" s="43" t="str">
        <f t="shared" ref="K149:K179" si="3">IF($I149="x",D149,"")</f>
        <v/>
      </c>
      <c r="L149" s="43" t="str">
        <f t="shared" ref="L149:L179" si="4">IF($I149="x",E149,"")</f>
        <v/>
      </c>
    </row>
    <row r="150" spans="1:12" x14ac:dyDescent="0.25">
      <c r="A150" s="45" t="s">
        <v>14</v>
      </c>
      <c r="B150" s="47"/>
      <c r="C150" s="47"/>
      <c r="D150" s="47"/>
      <c r="E150" s="47"/>
      <c r="F150" s="47"/>
      <c r="G150" s="47">
        <v>56</v>
      </c>
      <c r="H150" s="47">
        <v>56</v>
      </c>
      <c r="J150" s="43" t="str">
        <f t="shared" si="2"/>
        <v/>
      </c>
      <c r="K150" s="43" t="str">
        <f t="shared" si="3"/>
        <v/>
      </c>
      <c r="L150" s="43" t="str">
        <f t="shared" si="4"/>
        <v/>
      </c>
    </row>
    <row r="151" spans="1:12" x14ac:dyDescent="0.25">
      <c r="A151" s="48" t="s">
        <v>15</v>
      </c>
      <c r="B151" s="47">
        <v>24</v>
      </c>
      <c r="C151" s="47">
        <v>29</v>
      </c>
      <c r="D151" s="47">
        <v>28</v>
      </c>
      <c r="E151" s="47">
        <v>37</v>
      </c>
      <c r="F151" s="47">
        <v>44</v>
      </c>
      <c r="G151" s="47">
        <v>46</v>
      </c>
      <c r="H151" s="47">
        <v>97</v>
      </c>
      <c r="I151" s="43" t="s">
        <v>204</v>
      </c>
      <c r="J151" s="43">
        <f t="shared" si="2"/>
        <v>29</v>
      </c>
      <c r="K151" s="43">
        <f t="shared" si="3"/>
        <v>28</v>
      </c>
      <c r="L151" s="43">
        <f t="shared" si="4"/>
        <v>37</v>
      </c>
    </row>
    <row r="152" spans="1:12" x14ac:dyDescent="0.25">
      <c r="A152" s="45"/>
      <c r="B152" s="47">
        <v>24</v>
      </c>
      <c r="C152" s="47">
        <v>29</v>
      </c>
      <c r="D152" s="47">
        <v>28</v>
      </c>
      <c r="E152" s="47">
        <v>37</v>
      </c>
      <c r="F152" s="47">
        <v>44</v>
      </c>
      <c r="G152" s="47"/>
      <c r="H152" s="47">
        <v>85</v>
      </c>
      <c r="J152" s="43" t="str">
        <f t="shared" si="2"/>
        <v/>
      </c>
      <c r="K152" s="43" t="str">
        <f t="shared" si="3"/>
        <v/>
      </c>
      <c r="L152" s="43" t="str">
        <f t="shared" si="4"/>
        <v/>
      </c>
    </row>
    <row r="153" spans="1:12" x14ac:dyDescent="0.25">
      <c r="A153" s="45" t="s">
        <v>15</v>
      </c>
      <c r="B153" s="47"/>
      <c r="C153" s="47"/>
      <c r="D153" s="47"/>
      <c r="E153" s="47"/>
      <c r="F153" s="47"/>
      <c r="G153" s="47">
        <v>46</v>
      </c>
      <c r="H153" s="47">
        <v>46</v>
      </c>
      <c r="J153" s="43" t="str">
        <f t="shared" si="2"/>
        <v/>
      </c>
      <c r="K153" s="43" t="str">
        <f t="shared" si="3"/>
        <v/>
      </c>
      <c r="L153" s="43" t="str">
        <f t="shared" si="4"/>
        <v/>
      </c>
    </row>
    <row r="154" spans="1:12" x14ac:dyDescent="0.25">
      <c r="A154" s="48" t="s">
        <v>28</v>
      </c>
      <c r="B154" s="47">
        <v>8</v>
      </c>
      <c r="C154" s="47">
        <v>7</v>
      </c>
      <c r="D154" s="47">
        <v>6</v>
      </c>
      <c r="E154" s="47">
        <v>9</v>
      </c>
      <c r="F154" s="47">
        <v>12</v>
      </c>
      <c r="G154" s="47">
        <v>8</v>
      </c>
      <c r="H154" s="47">
        <v>29</v>
      </c>
      <c r="I154" s="43" t="s">
        <v>204</v>
      </c>
      <c r="J154" s="43">
        <f t="shared" si="2"/>
        <v>7</v>
      </c>
      <c r="K154" s="43">
        <f t="shared" si="3"/>
        <v>6</v>
      </c>
      <c r="L154" s="43">
        <f t="shared" si="4"/>
        <v>9</v>
      </c>
    </row>
    <row r="155" spans="1:12" x14ac:dyDescent="0.25">
      <c r="A155" s="45"/>
      <c r="B155" s="47">
        <v>1</v>
      </c>
      <c r="C155" s="47"/>
      <c r="D155" s="47"/>
      <c r="E155" s="47">
        <v>2</v>
      </c>
      <c r="F155" s="47">
        <v>6</v>
      </c>
      <c r="G155" s="47"/>
      <c r="H155" s="47">
        <v>8</v>
      </c>
      <c r="J155" s="43" t="str">
        <f t="shared" si="2"/>
        <v/>
      </c>
      <c r="K155" s="43" t="str">
        <f t="shared" si="3"/>
        <v/>
      </c>
      <c r="L155" s="43" t="str">
        <f t="shared" si="4"/>
        <v/>
      </c>
    </row>
    <row r="156" spans="1:12" x14ac:dyDescent="0.25">
      <c r="A156" s="45" t="s">
        <v>8</v>
      </c>
      <c r="B156" s="47"/>
      <c r="C156" s="47">
        <v>1</v>
      </c>
      <c r="D156" s="47"/>
      <c r="E156" s="47">
        <v>1</v>
      </c>
      <c r="F156" s="47">
        <v>1</v>
      </c>
      <c r="G156" s="47"/>
      <c r="H156" s="47">
        <v>2</v>
      </c>
      <c r="J156" s="43" t="str">
        <f t="shared" si="2"/>
        <v/>
      </c>
      <c r="K156" s="43" t="str">
        <f t="shared" si="3"/>
        <v/>
      </c>
      <c r="L156" s="43" t="str">
        <f t="shared" si="4"/>
        <v/>
      </c>
    </row>
    <row r="157" spans="1:12" x14ac:dyDescent="0.25">
      <c r="A157" s="45" t="s">
        <v>154</v>
      </c>
      <c r="B157" s="47">
        <v>4</v>
      </c>
      <c r="C157" s="47">
        <v>4</v>
      </c>
      <c r="D157" s="47">
        <v>4</v>
      </c>
      <c r="E157" s="47">
        <v>3</v>
      </c>
      <c r="F157" s="47">
        <v>2</v>
      </c>
      <c r="G157" s="47"/>
      <c r="H157" s="47">
        <v>9</v>
      </c>
      <c r="J157" s="43" t="str">
        <f t="shared" si="2"/>
        <v/>
      </c>
      <c r="K157" s="43" t="str">
        <f t="shared" si="3"/>
        <v/>
      </c>
      <c r="L157" s="43" t="str">
        <f t="shared" si="4"/>
        <v/>
      </c>
    </row>
    <row r="158" spans="1:12" x14ac:dyDescent="0.25">
      <c r="A158" s="45" t="s">
        <v>170</v>
      </c>
      <c r="B158" s="47">
        <v>3</v>
      </c>
      <c r="C158" s="47">
        <v>1</v>
      </c>
      <c r="D158" s="47">
        <v>1</v>
      </c>
      <c r="E158" s="47">
        <v>1</v>
      </c>
      <c r="F158" s="47">
        <v>1</v>
      </c>
      <c r="G158" s="47"/>
      <c r="H158" s="47">
        <v>5</v>
      </c>
      <c r="J158" s="43" t="str">
        <f t="shared" si="2"/>
        <v/>
      </c>
      <c r="K158" s="43" t="str">
        <f t="shared" si="3"/>
        <v/>
      </c>
      <c r="L158" s="43" t="str">
        <f t="shared" si="4"/>
        <v/>
      </c>
    </row>
    <row r="159" spans="1:12" x14ac:dyDescent="0.25">
      <c r="A159" s="45" t="s">
        <v>7</v>
      </c>
      <c r="B159" s="47"/>
      <c r="C159" s="47">
        <v>1</v>
      </c>
      <c r="D159" s="47">
        <v>1</v>
      </c>
      <c r="E159" s="47">
        <v>1</v>
      </c>
      <c r="F159" s="47">
        <v>1</v>
      </c>
      <c r="G159" s="47"/>
      <c r="H159" s="47">
        <v>2</v>
      </c>
      <c r="J159" s="43" t="str">
        <f t="shared" si="2"/>
        <v/>
      </c>
      <c r="K159" s="43" t="str">
        <f t="shared" si="3"/>
        <v/>
      </c>
      <c r="L159" s="43" t="str">
        <f t="shared" si="4"/>
        <v/>
      </c>
    </row>
    <row r="160" spans="1:12" x14ac:dyDescent="0.25">
      <c r="A160" s="45" t="s">
        <v>198</v>
      </c>
      <c r="B160" s="47"/>
      <c r="C160" s="47"/>
      <c r="D160" s="47"/>
      <c r="E160" s="47">
        <v>1</v>
      </c>
      <c r="F160" s="47">
        <v>1</v>
      </c>
      <c r="G160" s="47"/>
      <c r="H160" s="47">
        <v>1</v>
      </c>
      <c r="J160" s="43" t="str">
        <f t="shared" si="2"/>
        <v/>
      </c>
      <c r="K160" s="43" t="str">
        <f t="shared" si="3"/>
        <v/>
      </c>
      <c r="L160" s="43" t="str">
        <f t="shared" si="4"/>
        <v/>
      </c>
    </row>
    <row r="161" spans="1:12" x14ac:dyDescent="0.25">
      <c r="A161" s="45" t="s">
        <v>28</v>
      </c>
      <c r="B161" s="47"/>
      <c r="C161" s="47"/>
      <c r="D161" s="47"/>
      <c r="E161" s="47"/>
      <c r="F161" s="47"/>
      <c r="G161" s="47">
        <v>8</v>
      </c>
      <c r="H161" s="47">
        <v>8</v>
      </c>
      <c r="J161" s="43" t="str">
        <f t="shared" si="2"/>
        <v/>
      </c>
      <c r="K161" s="43" t="str">
        <f t="shared" si="3"/>
        <v/>
      </c>
      <c r="L161" s="43" t="str">
        <f t="shared" si="4"/>
        <v/>
      </c>
    </row>
    <row r="162" spans="1:12" x14ac:dyDescent="0.25">
      <c r="A162" s="48" t="s">
        <v>16</v>
      </c>
      <c r="B162" s="47">
        <v>5</v>
      </c>
      <c r="C162" s="47">
        <v>10</v>
      </c>
      <c r="D162" s="47">
        <v>14</v>
      </c>
      <c r="E162" s="47">
        <v>12</v>
      </c>
      <c r="F162" s="47">
        <v>19</v>
      </c>
      <c r="G162" s="47">
        <v>19</v>
      </c>
      <c r="H162" s="47">
        <v>40</v>
      </c>
      <c r="I162" s="43" t="s">
        <v>204</v>
      </c>
      <c r="J162" s="43">
        <f t="shared" si="2"/>
        <v>10</v>
      </c>
      <c r="K162" s="43">
        <f t="shared" si="3"/>
        <v>14</v>
      </c>
      <c r="L162" s="43">
        <f t="shared" si="4"/>
        <v>12</v>
      </c>
    </row>
    <row r="163" spans="1:12" x14ac:dyDescent="0.25">
      <c r="A163" s="45"/>
      <c r="B163" s="47">
        <v>5</v>
      </c>
      <c r="C163" s="47">
        <v>10</v>
      </c>
      <c r="D163" s="47">
        <v>14</v>
      </c>
      <c r="E163" s="47">
        <v>12</v>
      </c>
      <c r="F163" s="47">
        <v>19</v>
      </c>
      <c r="G163" s="47"/>
      <c r="H163" s="47">
        <v>33</v>
      </c>
      <c r="J163" s="43" t="str">
        <f t="shared" si="2"/>
        <v/>
      </c>
      <c r="K163" s="43" t="str">
        <f t="shared" si="3"/>
        <v/>
      </c>
      <c r="L163" s="43" t="str">
        <f t="shared" si="4"/>
        <v/>
      </c>
    </row>
    <row r="164" spans="1:12" x14ac:dyDescent="0.25">
      <c r="A164" s="45" t="s">
        <v>16</v>
      </c>
      <c r="B164" s="47"/>
      <c r="C164" s="47"/>
      <c r="D164" s="47"/>
      <c r="E164" s="47"/>
      <c r="F164" s="47"/>
      <c r="G164" s="47">
        <v>19</v>
      </c>
      <c r="H164" s="47">
        <v>19</v>
      </c>
      <c r="J164" s="43" t="str">
        <f t="shared" si="2"/>
        <v/>
      </c>
      <c r="K164" s="43" t="str">
        <f t="shared" si="3"/>
        <v/>
      </c>
      <c r="L164" s="43" t="str">
        <f t="shared" si="4"/>
        <v/>
      </c>
    </row>
    <row r="165" spans="1:12" x14ac:dyDescent="0.25">
      <c r="A165" s="48" t="s">
        <v>17</v>
      </c>
      <c r="B165" s="47">
        <v>16</v>
      </c>
      <c r="C165" s="47">
        <v>16</v>
      </c>
      <c r="D165" s="47">
        <v>12</v>
      </c>
      <c r="E165" s="47">
        <v>14</v>
      </c>
      <c r="F165" s="47">
        <v>22</v>
      </c>
      <c r="G165" s="47">
        <v>11</v>
      </c>
      <c r="H165" s="47">
        <v>59</v>
      </c>
      <c r="I165" s="43" t="s">
        <v>204</v>
      </c>
      <c r="J165" s="43">
        <f t="shared" si="2"/>
        <v>16</v>
      </c>
      <c r="K165" s="43">
        <f t="shared" si="3"/>
        <v>12</v>
      </c>
      <c r="L165" s="43">
        <f t="shared" si="4"/>
        <v>14</v>
      </c>
    </row>
    <row r="166" spans="1:12" x14ac:dyDescent="0.25">
      <c r="A166" s="45"/>
      <c r="B166" s="47"/>
      <c r="C166" s="47">
        <v>1</v>
      </c>
      <c r="D166" s="47">
        <v>1</v>
      </c>
      <c r="E166" s="47">
        <v>2</v>
      </c>
      <c r="F166" s="47">
        <v>3</v>
      </c>
      <c r="G166" s="47"/>
      <c r="H166" s="47">
        <v>5</v>
      </c>
      <c r="J166" s="43" t="str">
        <f t="shared" si="2"/>
        <v/>
      </c>
      <c r="K166" s="43" t="str">
        <f t="shared" si="3"/>
        <v/>
      </c>
      <c r="L166" s="43" t="str">
        <f t="shared" si="4"/>
        <v/>
      </c>
    </row>
    <row r="167" spans="1:12" x14ac:dyDescent="0.25">
      <c r="A167" s="45" t="s">
        <v>199</v>
      </c>
      <c r="B167" s="47">
        <v>2</v>
      </c>
      <c r="C167" s="47">
        <v>2</v>
      </c>
      <c r="D167" s="47"/>
      <c r="E167" s="47"/>
      <c r="F167" s="47"/>
      <c r="G167" s="47"/>
      <c r="H167" s="47">
        <v>2</v>
      </c>
      <c r="J167" s="43" t="str">
        <f t="shared" si="2"/>
        <v/>
      </c>
      <c r="K167" s="43" t="str">
        <f t="shared" si="3"/>
        <v/>
      </c>
      <c r="L167" s="43" t="str">
        <f t="shared" si="4"/>
        <v/>
      </c>
    </row>
    <row r="168" spans="1:12" x14ac:dyDescent="0.25">
      <c r="A168" s="45" t="s">
        <v>6</v>
      </c>
      <c r="B168" s="47">
        <v>7</v>
      </c>
      <c r="C168" s="47">
        <v>7</v>
      </c>
      <c r="D168" s="47">
        <v>7</v>
      </c>
      <c r="E168" s="47">
        <v>10</v>
      </c>
      <c r="F168" s="47">
        <v>16</v>
      </c>
      <c r="G168" s="47"/>
      <c r="H168" s="47">
        <v>28</v>
      </c>
      <c r="J168" s="43" t="str">
        <f t="shared" si="2"/>
        <v/>
      </c>
      <c r="K168" s="43" t="str">
        <f t="shared" si="3"/>
        <v/>
      </c>
      <c r="L168" s="43" t="str">
        <f t="shared" si="4"/>
        <v/>
      </c>
    </row>
    <row r="169" spans="1:12" x14ac:dyDescent="0.25">
      <c r="A169" s="45" t="s">
        <v>200</v>
      </c>
      <c r="B169" s="47">
        <v>3</v>
      </c>
      <c r="C169" s="47">
        <v>3</v>
      </c>
      <c r="D169" s="47">
        <v>2</v>
      </c>
      <c r="E169" s="47"/>
      <c r="F169" s="47">
        <v>2</v>
      </c>
      <c r="G169" s="47"/>
      <c r="H169" s="47">
        <v>7</v>
      </c>
      <c r="J169" s="43" t="str">
        <f t="shared" si="2"/>
        <v/>
      </c>
      <c r="K169" s="43" t="str">
        <f t="shared" si="3"/>
        <v/>
      </c>
      <c r="L169" s="43" t="str">
        <f t="shared" si="4"/>
        <v/>
      </c>
    </row>
    <row r="170" spans="1:12" x14ac:dyDescent="0.25">
      <c r="A170" s="45" t="s">
        <v>9</v>
      </c>
      <c r="B170" s="47">
        <v>4</v>
      </c>
      <c r="C170" s="47">
        <v>3</v>
      </c>
      <c r="D170" s="47">
        <v>2</v>
      </c>
      <c r="E170" s="47">
        <v>2</v>
      </c>
      <c r="F170" s="47">
        <v>2</v>
      </c>
      <c r="G170" s="47"/>
      <c r="H170" s="47">
        <v>9</v>
      </c>
      <c r="J170" s="43" t="str">
        <f t="shared" si="2"/>
        <v/>
      </c>
      <c r="K170" s="43" t="str">
        <f t="shared" si="3"/>
        <v/>
      </c>
      <c r="L170" s="43" t="str">
        <f t="shared" si="4"/>
        <v/>
      </c>
    </row>
    <row r="171" spans="1:12" x14ac:dyDescent="0.25">
      <c r="A171" s="45" t="s">
        <v>17</v>
      </c>
      <c r="B171" s="47"/>
      <c r="C171" s="47"/>
      <c r="D171" s="47"/>
      <c r="E171" s="47"/>
      <c r="F171" s="47"/>
      <c r="G171" s="47">
        <v>11</v>
      </c>
      <c r="H171" s="47">
        <v>11</v>
      </c>
      <c r="J171" s="43" t="str">
        <f t="shared" si="2"/>
        <v/>
      </c>
      <c r="K171" s="43" t="str">
        <f t="shared" si="3"/>
        <v/>
      </c>
      <c r="L171" s="43" t="str">
        <f t="shared" si="4"/>
        <v/>
      </c>
    </row>
    <row r="172" spans="1:12" x14ac:dyDescent="0.25">
      <c r="A172" s="48" t="s">
        <v>18</v>
      </c>
      <c r="B172" s="47">
        <v>6</v>
      </c>
      <c r="C172" s="47">
        <v>7</v>
      </c>
      <c r="D172" s="47">
        <v>9</v>
      </c>
      <c r="E172" s="47">
        <v>9</v>
      </c>
      <c r="F172" s="47">
        <v>10</v>
      </c>
      <c r="G172" s="47">
        <v>6</v>
      </c>
      <c r="H172" s="47">
        <v>24</v>
      </c>
      <c r="I172" s="43" t="s">
        <v>204</v>
      </c>
      <c r="J172" s="43">
        <f t="shared" si="2"/>
        <v>7</v>
      </c>
      <c r="K172" s="43">
        <f t="shared" si="3"/>
        <v>9</v>
      </c>
      <c r="L172" s="43">
        <f t="shared" si="4"/>
        <v>9</v>
      </c>
    </row>
    <row r="173" spans="1:12" x14ac:dyDescent="0.25">
      <c r="A173" s="45"/>
      <c r="B173" s="47">
        <v>6</v>
      </c>
      <c r="C173" s="47">
        <v>7</v>
      </c>
      <c r="D173" s="47">
        <v>9</v>
      </c>
      <c r="E173" s="47">
        <v>9</v>
      </c>
      <c r="F173" s="47">
        <v>10</v>
      </c>
      <c r="G173" s="47"/>
      <c r="H173" s="47">
        <v>22</v>
      </c>
      <c r="J173" s="43" t="str">
        <f t="shared" si="2"/>
        <v/>
      </c>
      <c r="K173" s="43" t="str">
        <f t="shared" si="3"/>
        <v/>
      </c>
      <c r="L173" s="43" t="str">
        <f t="shared" si="4"/>
        <v/>
      </c>
    </row>
    <row r="174" spans="1:12" x14ac:dyDescent="0.25">
      <c r="A174" s="45" t="s">
        <v>18</v>
      </c>
      <c r="B174" s="47"/>
      <c r="C174" s="47"/>
      <c r="D174" s="47"/>
      <c r="E174" s="47"/>
      <c r="F174" s="47"/>
      <c r="G174" s="47">
        <v>6</v>
      </c>
      <c r="H174" s="47">
        <v>6</v>
      </c>
      <c r="J174" s="43" t="str">
        <f t="shared" si="2"/>
        <v/>
      </c>
      <c r="K174" s="43" t="str">
        <f t="shared" si="3"/>
        <v/>
      </c>
      <c r="L174" s="43" t="str">
        <f t="shared" si="4"/>
        <v/>
      </c>
    </row>
    <row r="175" spans="1:12" x14ac:dyDescent="0.25">
      <c r="A175" s="48" t="s">
        <v>19</v>
      </c>
      <c r="B175" s="47">
        <v>15</v>
      </c>
      <c r="C175" s="47">
        <v>18</v>
      </c>
      <c r="D175" s="47">
        <v>14</v>
      </c>
      <c r="E175" s="47">
        <v>19</v>
      </c>
      <c r="F175" s="47">
        <v>27</v>
      </c>
      <c r="G175" s="47">
        <v>30</v>
      </c>
      <c r="H175" s="47">
        <v>63</v>
      </c>
      <c r="I175" s="43" t="s">
        <v>204</v>
      </c>
      <c r="J175" s="43">
        <f t="shared" si="2"/>
        <v>18</v>
      </c>
      <c r="K175" s="43">
        <f t="shared" si="3"/>
        <v>14</v>
      </c>
      <c r="L175" s="43">
        <f t="shared" si="4"/>
        <v>19</v>
      </c>
    </row>
    <row r="176" spans="1:12" x14ac:dyDescent="0.25">
      <c r="A176" s="45"/>
      <c r="B176" s="47">
        <v>15</v>
      </c>
      <c r="C176" s="47">
        <v>18</v>
      </c>
      <c r="D176" s="47">
        <v>14</v>
      </c>
      <c r="E176" s="47">
        <v>19</v>
      </c>
      <c r="F176" s="47">
        <v>27</v>
      </c>
      <c r="G176" s="47"/>
      <c r="H176" s="47">
        <v>53</v>
      </c>
      <c r="J176" s="43" t="str">
        <f t="shared" si="2"/>
        <v/>
      </c>
      <c r="K176" s="43" t="str">
        <f t="shared" si="3"/>
        <v/>
      </c>
      <c r="L176" s="43" t="str">
        <f t="shared" si="4"/>
        <v/>
      </c>
    </row>
    <row r="177" spans="1:12" x14ac:dyDescent="0.25">
      <c r="A177" s="45" t="s">
        <v>19</v>
      </c>
      <c r="B177" s="47"/>
      <c r="C177" s="47"/>
      <c r="D177" s="47"/>
      <c r="E177" s="47"/>
      <c r="F177" s="47"/>
      <c r="G177" s="47">
        <v>30</v>
      </c>
      <c r="H177" s="47">
        <v>30</v>
      </c>
      <c r="J177" s="43" t="str">
        <f t="shared" si="2"/>
        <v/>
      </c>
      <c r="K177" s="43" t="str">
        <f t="shared" si="3"/>
        <v/>
      </c>
      <c r="L177" s="43" t="str">
        <f t="shared" si="4"/>
        <v/>
      </c>
    </row>
    <row r="178" spans="1:12" x14ac:dyDescent="0.25">
      <c r="A178" s="48" t="s">
        <v>20</v>
      </c>
      <c r="B178" s="47">
        <v>19</v>
      </c>
      <c r="C178" s="47">
        <v>22</v>
      </c>
      <c r="D178" s="47">
        <v>27</v>
      </c>
      <c r="E178" s="47">
        <v>20</v>
      </c>
      <c r="F178" s="47">
        <v>16</v>
      </c>
      <c r="G178" s="47">
        <v>19</v>
      </c>
      <c r="H178" s="47">
        <v>67</v>
      </c>
      <c r="I178" s="43" t="s">
        <v>204</v>
      </c>
      <c r="J178" s="43">
        <f t="shared" si="2"/>
        <v>22</v>
      </c>
      <c r="K178" s="43">
        <f t="shared" si="3"/>
        <v>27</v>
      </c>
      <c r="L178" s="43">
        <f t="shared" si="4"/>
        <v>20</v>
      </c>
    </row>
    <row r="179" spans="1:12" x14ac:dyDescent="0.25">
      <c r="A179" s="45"/>
      <c r="B179" s="47">
        <v>19</v>
      </c>
      <c r="C179" s="47">
        <v>22</v>
      </c>
      <c r="D179" s="47">
        <v>27</v>
      </c>
      <c r="E179" s="47">
        <v>20</v>
      </c>
      <c r="F179" s="47">
        <v>16</v>
      </c>
      <c r="G179" s="47"/>
      <c r="H179" s="47">
        <v>59</v>
      </c>
      <c r="J179" s="43" t="str">
        <f t="shared" si="2"/>
        <v/>
      </c>
      <c r="K179" s="43" t="str">
        <f t="shared" si="3"/>
        <v/>
      </c>
      <c r="L179" s="43" t="str">
        <f t="shared" si="4"/>
        <v/>
      </c>
    </row>
    <row r="180" spans="1:12" x14ac:dyDescent="0.25">
      <c r="A180" s="45" t="s">
        <v>20</v>
      </c>
      <c r="B180" s="47"/>
      <c r="C180" s="47"/>
      <c r="D180" s="47"/>
      <c r="E180" s="47"/>
      <c r="F180" s="47"/>
      <c r="G180" s="47">
        <v>19</v>
      </c>
      <c r="H180" s="47">
        <v>19</v>
      </c>
      <c r="J180" s="43">
        <f>SUM(J148:J178)</f>
        <v>142</v>
      </c>
      <c r="K180" s="43">
        <f t="shared" ref="K180:L180" si="5">SUM(K148:K178)</f>
        <v>134</v>
      </c>
      <c r="L180" s="43">
        <f t="shared" si="5"/>
        <v>159</v>
      </c>
    </row>
    <row r="181" spans="1:12" x14ac:dyDescent="0.25">
      <c r="A181" s="46" t="s">
        <v>89</v>
      </c>
      <c r="B181" s="47">
        <v>633</v>
      </c>
      <c r="C181" s="47">
        <v>604</v>
      </c>
      <c r="D181" s="47">
        <v>585</v>
      </c>
      <c r="E181" s="47">
        <v>561</v>
      </c>
      <c r="F181" s="47">
        <v>573</v>
      </c>
      <c r="G181" s="47">
        <v>573</v>
      </c>
      <c r="H181" s="47">
        <v>1127</v>
      </c>
    </row>
    <row r="182" spans="1:12" x14ac:dyDescent="0.25">
      <c r="A182" s="48" t="s">
        <v>122</v>
      </c>
      <c r="B182" s="47">
        <v>380</v>
      </c>
      <c r="C182" s="47">
        <v>380</v>
      </c>
      <c r="D182" s="47">
        <v>400</v>
      </c>
      <c r="E182" s="47">
        <v>416</v>
      </c>
      <c r="F182" s="47">
        <v>435</v>
      </c>
      <c r="G182" s="47"/>
      <c r="H182" s="47">
        <v>683</v>
      </c>
    </row>
    <row r="183" spans="1:12" x14ac:dyDescent="0.25">
      <c r="A183" s="45" t="s">
        <v>123</v>
      </c>
      <c r="B183" s="47">
        <v>26</v>
      </c>
      <c r="C183" s="47">
        <v>39</v>
      </c>
      <c r="D183" s="47">
        <v>45</v>
      </c>
      <c r="E183" s="47">
        <v>48</v>
      </c>
      <c r="F183" s="47">
        <v>55</v>
      </c>
      <c r="G183" s="47"/>
      <c r="H183" s="47">
        <v>73</v>
      </c>
    </row>
    <row r="184" spans="1:12" x14ac:dyDescent="0.25">
      <c r="A184" s="45" t="s">
        <v>124</v>
      </c>
      <c r="B184" s="47">
        <v>2</v>
      </c>
      <c r="C184" s="47">
        <v>2</v>
      </c>
      <c r="D184" s="47">
        <v>2</v>
      </c>
      <c r="E184" s="47">
        <v>3</v>
      </c>
      <c r="F184" s="47">
        <v>3</v>
      </c>
      <c r="G184" s="47"/>
      <c r="H184" s="47">
        <v>3</v>
      </c>
    </row>
    <row r="185" spans="1:12" x14ac:dyDescent="0.25">
      <c r="A185" s="45" t="s">
        <v>125</v>
      </c>
      <c r="B185" s="47">
        <v>12</v>
      </c>
      <c r="C185" s="47">
        <v>10</v>
      </c>
      <c r="D185" s="47">
        <v>14</v>
      </c>
      <c r="E185" s="47">
        <v>15</v>
      </c>
      <c r="F185" s="47">
        <v>17</v>
      </c>
      <c r="G185" s="47"/>
      <c r="H185" s="47">
        <v>24</v>
      </c>
    </row>
    <row r="186" spans="1:12" x14ac:dyDescent="0.25">
      <c r="A186" s="45" t="s">
        <v>126</v>
      </c>
      <c r="B186" s="47">
        <v>16</v>
      </c>
      <c r="C186" s="47">
        <v>15</v>
      </c>
      <c r="D186" s="47">
        <v>17</v>
      </c>
      <c r="E186" s="47">
        <v>20</v>
      </c>
      <c r="F186" s="47">
        <v>12</v>
      </c>
      <c r="G186" s="47"/>
      <c r="H186" s="47">
        <v>27</v>
      </c>
    </row>
    <row r="187" spans="1:12" x14ac:dyDescent="0.25">
      <c r="A187" s="45" t="s">
        <v>127</v>
      </c>
      <c r="B187" s="47">
        <v>5</v>
      </c>
      <c r="C187" s="47">
        <v>8</v>
      </c>
      <c r="D187" s="47">
        <v>13</v>
      </c>
      <c r="E187" s="47">
        <v>21</v>
      </c>
      <c r="F187" s="47">
        <v>21</v>
      </c>
      <c r="G187" s="47"/>
      <c r="H187" s="47">
        <v>24</v>
      </c>
    </row>
    <row r="188" spans="1:12" x14ac:dyDescent="0.25">
      <c r="A188" s="45" t="s">
        <v>128</v>
      </c>
      <c r="B188" s="47">
        <v>65</v>
      </c>
      <c r="C188" s="47">
        <v>72</v>
      </c>
      <c r="D188" s="47">
        <v>79</v>
      </c>
      <c r="E188" s="47">
        <v>86</v>
      </c>
      <c r="F188" s="47">
        <v>82</v>
      </c>
      <c r="G188" s="47"/>
      <c r="H188" s="47">
        <v>117</v>
      </c>
    </row>
    <row r="189" spans="1:12" x14ac:dyDescent="0.25">
      <c r="A189" s="45" t="s">
        <v>129</v>
      </c>
      <c r="B189" s="47">
        <v>4</v>
      </c>
      <c r="C189" s="47">
        <v>5</v>
      </c>
      <c r="D189" s="47">
        <v>5</v>
      </c>
      <c r="E189" s="47">
        <v>4</v>
      </c>
      <c r="F189" s="47">
        <v>11</v>
      </c>
      <c r="G189" s="47"/>
      <c r="H189" s="47">
        <v>13</v>
      </c>
    </row>
    <row r="190" spans="1:12" x14ac:dyDescent="0.25">
      <c r="A190" s="45" t="s">
        <v>130</v>
      </c>
      <c r="B190" s="47">
        <v>22</v>
      </c>
      <c r="C190" s="47">
        <v>25</v>
      </c>
      <c r="D190" s="47">
        <v>25</v>
      </c>
      <c r="E190" s="47">
        <v>28</v>
      </c>
      <c r="F190" s="47">
        <v>33</v>
      </c>
      <c r="G190" s="47"/>
      <c r="H190" s="47">
        <v>44</v>
      </c>
    </row>
    <row r="191" spans="1:12" x14ac:dyDescent="0.25">
      <c r="A191" s="45" t="s">
        <v>132</v>
      </c>
      <c r="B191" s="47">
        <v>16</v>
      </c>
      <c r="C191" s="47">
        <v>15</v>
      </c>
      <c r="D191" s="47">
        <v>14</v>
      </c>
      <c r="E191" s="47">
        <v>12</v>
      </c>
      <c r="F191" s="47">
        <v>19</v>
      </c>
      <c r="G191" s="47"/>
      <c r="H191" s="47">
        <v>32</v>
      </c>
    </row>
    <row r="192" spans="1:12" x14ac:dyDescent="0.25">
      <c r="A192" s="45" t="s">
        <v>133</v>
      </c>
      <c r="B192" s="47">
        <v>31</v>
      </c>
      <c r="C192" s="47">
        <v>28</v>
      </c>
      <c r="D192" s="47">
        <v>33</v>
      </c>
      <c r="E192" s="47">
        <v>34</v>
      </c>
      <c r="F192" s="47">
        <v>39</v>
      </c>
      <c r="G192" s="47"/>
      <c r="H192" s="47">
        <v>57</v>
      </c>
    </row>
    <row r="193" spans="1:8" x14ac:dyDescent="0.25">
      <c r="A193" s="45" t="s">
        <v>134</v>
      </c>
      <c r="B193" s="47">
        <v>18</v>
      </c>
      <c r="C193" s="47">
        <v>14</v>
      </c>
      <c r="D193" s="47">
        <v>15</v>
      </c>
      <c r="E193" s="47">
        <v>12</v>
      </c>
      <c r="F193" s="47">
        <v>13</v>
      </c>
      <c r="G193" s="47"/>
      <c r="H193" s="47">
        <v>27</v>
      </c>
    </row>
    <row r="194" spans="1:8" x14ac:dyDescent="0.25">
      <c r="A194" s="45" t="s">
        <v>135</v>
      </c>
      <c r="B194" s="47">
        <v>13</v>
      </c>
      <c r="C194" s="47">
        <v>14</v>
      </c>
      <c r="D194" s="47">
        <v>16</v>
      </c>
      <c r="E194" s="47">
        <v>19</v>
      </c>
      <c r="F194" s="47">
        <v>19</v>
      </c>
      <c r="G194" s="47"/>
      <c r="H194" s="47">
        <v>29</v>
      </c>
    </row>
    <row r="195" spans="1:8" x14ac:dyDescent="0.25">
      <c r="A195" s="45" t="s">
        <v>136</v>
      </c>
      <c r="B195" s="47">
        <v>11</v>
      </c>
      <c r="C195" s="47">
        <v>12</v>
      </c>
      <c r="D195" s="47">
        <v>12</v>
      </c>
      <c r="E195" s="47">
        <v>11</v>
      </c>
      <c r="F195" s="47">
        <v>13</v>
      </c>
      <c r="G195" s="47"/>
      <c r="H195" s="47">
        <v>19</v>
      </c>
    </row>
    <row r="196" spans="1:8" x14ac:dyDescent="0.25">
      <c r="A196" s="45" t="s">
        <v>137</v>
      </c>
      <c r="B196" s="47"/>
      <c r="C196" s="47"/>
      <c r="D196" s="47"/>
      <c r="E196" s="47">
        <v>2</v>
      </c>
      <c r="F196" s="47">
        <v>2</v>
      </c>
      <c r="G196" s="47"/>
      <c r="H196" s="47">
        <v>2</v>
      </c>
    </row>
    <row r="197" spans="1:8" x14ac:dyDescent="0.25">
      <c r="A197" s="45" t="s">
        <v>138</v>
      </c>
      <c r="B197" s="47">
        <v>42</v>
      </c>
      <c r="C197" s="47">
        <v>43</v>
      </c>
      <c r="D197" s="47">
        <v>43</v>
      </c>
      <c r="E197" s="47">
        <v>37</v>
      </c>
      <c r="F197" s="47">
        <v>36</v>
      </c>
      <c r="G197" s="47"/>
      <c r="H197" s="47">
        <v>66</v>
      </c>
    </row>
    <row r="198" spans="1:8" x14ac:dyDescent="0.25">
      <c r="A198" s="45" t="s">
        <v>140</v>
      </c>
      <c r="B198" s="47">
        <v>22</v>
      </c>
      <c r="C198" s="47">
        <v>18</v>
      </c>
      <c r="D198" s="47">
        <v>15</v>
      </c>
      <c r="E198" s="47">
        <v>16</v>
      </c>
      <c r="F198" s="47">
        <v>17</v>
      </c>
      <c r="G198" s="47"/>
      <c r="H198" s="47">
        <v>32</v>
      </c>
    </row>
    <row r="199" spans="1:8" x14ac:dyDescent="0.25">
      <c r="A199" s="45" t="s">
        <v>141</v>
      </c>
      <c r="B199" s="47"/>
      <c r="C199" s="47"/>
      <c r="D199" s="47">
        <v>2</v>
      </c>
      <c r="E199" s="47">
        <v>2</v>
      </c>
      <c r="F199" s="47">
        <v>3</v>
      </c>
      <c r="G199" s="47"/>
      <c r="H199" s="47">
        <v>3</v>
      </c>
    </row>
    <row r="200" spans="1:8" x14ac:dyDescent="0.25">
      <c r="A200" s="45" t="s">
        <v>142</v>
      </c>
      <c r="B200" s="47">
        <v>45</v>
      </c>
      <c r="C200" s="47">
        <v>42</v>
      </c>
      <c r="D200" s="47">
        <v>44</v>
      </c>
      <c r="E200" s="47">
        <v>37</v>
      </c>
      <c r="F200" s="47">
        <v>35</v>
      </c>
      <c r="G200" s="47"/>
      <c r="H200" s="47">
        <v>66</v>
      </c>
    </row>
    <row r="201" spans="1:8" x14ac:dyDescent="0.25">
      <c r="A201" s="45" t="s">
        <v>146</v>
      </c>
      <c r="B201" s="47">
        <v>14</v>
      </c>
      <c r="C201" s="47">
        <v>10</v>
      </c>
      <c r="D201" s="47">
        <v>6</v>
      </c>
      <c r="E201" s="47">
        <v>9</v>
      </c>
      <c r="F201" s="47">
        <v>6</v>
      </c>
      <c r="G201" s="47"/>
      <c r="H201" s="47">
        <v>19</v>
      </c>
    </row>
    <row r="202" spans="1:8" x14ac:dyDescent="0.25">
      <c r="A202" s="45" t="s">
        <v>195</v>
      </c>
      <c r="B202" s="47">
        <v>16</v>
      </c>
      <c r="C202" s="47">
        <v>10</v>
      </c>
      <c r="D202" s="47">
        <v>2</v>
      </c>
      <c r="E202" s="47"/>
      <c r="F202" s="47"/>
      <c r="G202" s="47"/>
      <c r="H202" s="47">
        <v>16</v>
      </c>
    </row>
    <row r="203" spans="1:8" x14ac:dyDescent="0.25">
      <c r="A203" s="48" t="s">
        <v>123</v>
      </c>
      <c r="B203" s="47"/>
      <c r="C203" s="47"/>
      <c r="D203" s="47"/>
      <c r="E203" s="47"/>
      <c r="F203" s="47"/>
      <c r="G203" s="47">
        <v>64</v>
      </c>
      <c r="H203" s="47">
        <v>64</v>
      </c>
    </row>
    <row r="204" spans="1:8" x14ac:dyDescent="0.25">
      <c r="A204" s="45" t="s">
        <v>123</v>
      </c>
      <c r="B204" s="47"/>
      <c r="C204" s="47"/>
      <c r="D204" s="47"/>
      <c r="E204" s="47"/>
      <c r="F204" s="47"/>
      <c r="G204" s="47">
        <v>64</v>
      </c>
      <c r="H204" s="47">
        <v>64</v>
      </c>
    </row>
    <row r="205" spans="1:8" x14ac:dyDescent="0.25">
      <c r="A205" s="48" t="s">
        <v>124</v>
      </c>
      <c r="B205" s="47"/>
      <c r="C205" s="47"/>
      <c r="D205" s="47"/>
      <c r="E205" s="47"/>
      <c r="F205" s="47"/>
      <c r="G205" s="47">
        <v>5</v>
      </c>
      <c r="H205" s="47">
        <v>5</v>
      </c>
    </row>
    <row r="206" spans="1:8" x14ac:dyDescent="0.25">
      <c r="A206" s="45" t="s">
        <v>124</v>
      </c>
      <c r="B206" s="47"/>
      <c r="C206" s="47"/>
      <c r="D206" s="47"/>
      <c r="E206" s="47"/>
      <c r="F206" s="47"/>
      <c r="G206" s="47">
        <v>5</v>
      </c>
      <c r="H206" s="47">
        <v>5</v>
      </c>
    </row>
    <row r="207" spans="1:8" x14ac:dyDescent="0.25">
      <c r="A207" s="48" t="s">
        <v>125</v>
      </c>
      <c r="B207" s="47"/>
      <c r="C207" s="47"/>
      <c r="D207" s="47"/>
      <c r="E207" s="47"/>
      <c r="F207" s="47"/>
      <c r="G207" s="47">
        <v>17</v>
      </c>
      <c r="H207" s="47">
        <v>17</v>
      </c>
    </row>
    <row r="208" spans="1:8" x14ac:dyDescent="0.25">
      <c r="A208" s="45" t="s">
        <v>125</v>
      </c>
      <c r="B208" s="47"/>
      <c r="C208" s="47"/>
      <c r="D208" s="47"/>
      <c r="E208" s="47"/>
      <c r="F208" s="47"/>
      <c r="G208" s="47">
        <v>17</v>
      </c>
      <c r="H208" s="47">
        <v>17</v>
      </c>
    </row>
    <row r="209" spans="1:8" x14ac:dyDescent="0.25">
      <c r="A209" s="48" t="s">
        <v>126</v>
      </c>
      <c r="B209" s="47"/>
      <c r="C209" s="47"/>
      <c r="D209" s="47"/>
      <c r="E209" s="47"/>
      <c r="F209" s="47"/>
      <c r="G209" s="47">
        <v>7</v>
      </c>
      <c r="H209" s="47">
        <v>7</v>
      </c>
    </row>
    <row r="210" spans="1:8" x14ac:dyDescent="0.25">
      <c r="A210" s="45" t="s">
        <v>126</v>
      </c>
      <c r="B210" s="47"/>
      <c r="C210" s="47"/>
      <c r="D210" s="47"/>
      <c r="E210" s="47"/>
      <c r="F210" s="47"/>
      <c r="G210" s="47">
        <v>7</v>
      </c>
      <c r="H210" s="47">
        <v>7</v>
      </c>
    </row>
    <row r="211" spans="1:8" x14ac:dyDescent="0.25">
      <c r="A211" s="48" t="s">
        <v>127</v>
      </c>
      <c r="B211" s="47"/>
      <c r="C211" s="47"/>
      <c r="D211" s="47"/>
      <c r="E211" s="47"/>
      <c r="F211" s="47"/>
      <c r="G211" s="47">
        <v>22</v>
      </c>
      <c r="H211" s="47">
        <v>22</v>
      </c>
    </row>
    <row r="212" spans="1:8" x14ac:dyDescent="0.25">
      <c r="A212" s="45" t="s">
        <v>127</v>
      </c>
      <c r="B212" s="47"/>
      <c r="C212" s="47"/>
      <c r="D212" s="47"/>
      <c r="E212" s="47"/>
      <c r="F212" s="47"/>
      <c r="G212" s="47">
        <v>22</v>
      </c>
      <c r="H212" s="47">
        <v>22</v>
      </c>
    </row>
    <row r="213" spans="1:8" x14ac:dyDescent="0.25">
      <c r="A213" s="48" t="s">
        <v>128</v>
      </c>
      <c r="B213" s="47"/>
      <c r="C213" s="47"/>
      <c r="D213" s="47"/>
      <c r="E213" s="47"/>
      <c r="F213" s="47"/>
      <c r="G213" s="47">
        <v>79</v>
      </c>
      <c r="H213" s="47">
        <v>79</v>
      </c>
    </row>
    <row r="214" spans="1:8" x14ac:dyDescent="0.25">
      <c r="A214" s="45" t="s">
        <v>128</v>
      </c>
      <c r="B214" s="47"/>
      <c r="C214" s="47"/>
      <c r="D214" s="47"/>
      <c r="E214" s="47"/>
      <c r="F214" s="47"/>
      <c r="G214" s="47">
        <v>79</v>
      </c>
      <c r="H214" s="47">
        <v>79</v>
      </c>
    </row>
    <row r="215" spans="1:8" x14ac:dyDescent="0.25">
      <c r="A215" s="48" t="s">
        <v>129</v>
      </c>
      <c r="B215" s="47"/>
      <c r="C215" s="47"/>
      <c r="D215" s="47"/>
      <c r="E215" s="47"/>
      <c r="F215" s="47"/>
      <c r="G215" s="47">
        <v>14</v>
      </c>
      <c r="H215" s="47">
        <v>14</v>
      </c>
    </row>
    <row r="216" spans="1:8" x14ac:dyDescent="0.25">
      <c r="A216" s="45" t="s">
        <v>129</v>
      </c>
      <c r="B216" s="47"/>
      <c r="C216" s="47"/>
      <c r="D216" s="47"/>
      <c r="E216" s="47"/>
      <c r="F216" s="47"/>
      <c r="G216" s="47">
        <v>14</v>
      </c>
      <c r="H216" s="47">
        <v>14</v>
      </c>
    </row>
    <row r="217" spans="1:8" x14ac:dyDescent="0.25">
      <c r="A217" s="48" t="s">
        <v>130</v>
      </c>
      <c r="B217" s="47"/>
      <c r="C217" s="47"/>
      <c r="D217" s="47"/>
      <c r="E217" s="47"/>
      <c r="F217" s="47"/>
      <c r="G217" s="47">
        <v>29</v>
      </c>
      <c r="H217" s="47">
        <v>29</v>
      </c>
    </row>
    <row r="218" spans="1:8" x14ac:dyDescent="0.25">
      <c r="A218" s="45" t="s">
        <v>130</v>
      </c>
      <c r="B218" s="47"/>
      <c r="C218" s="47"/>
      <c r="D218" s="47"/>
      <c r="E218" s="47"/>
      <c r="F218" s="47"/>
      <c r="G218" s="47">
        <v>29</v>
      </c>
      <c r="H218" s="47">
        <v>29</v>
      </c>
    </row>
    <row r="219" spans="1:8" x14ac:dyDescent="0.25">
      <c r="A219" s="48" t="s">
        <v>131</v>
      </c>
      <c r="B219" s="47">
        <v>10</v>
      </c>
      <c r="C219" s="47">
        <v>24</v>
      </c>
      <c r="D219" s="47">
        <v>34</v>
      </c>
      <c r="E219" s="47">
        <v>44</v>
      </c>
      <c r="F219" s="47">
        <v>44</v>
      </c>
      <c r="G219" s="47">
        <v>44</v>
      </c>
      <c r="H219" s="47">
        <v>56</v>
      </c>
    </row>
    <row r="220" spans="1:8" x14ac:dyDescent="0.25">
      <c r="A220" s="45"/>
      <c r="B220" s="47">
        <v>10</v>
      </c>
      <c r="C220" s="47">
        <v>24</v>
      </c>
      <c r="D220" s="47">
        <v>34</v>
      </c>
      <c r="E220" s="47">
        <v>44</v>
      </c>
      <c r="F220" s="47">
        <v>44</v>
      </c>
      <c r="G220" s="47"/>
      <c r="H220" s="47">
        <v>50</v>
      </c>
    </row>
    <row r="221" spans="1:8" x14ac:dyDescent="0.25">
      <c r="A221" s="45" t="s">
        <v>131</v>
      </c>
      <c r="B221" s="47"/>
      <c r="C221" s="47"/>
      <c r="D221" s="47"/>
      <c r="E221" s="47"/>
      <c r="F221" s="47"/>
      <c r="G221" s="47">
        <v>44</v>
      </c>
      <c r="H221" s="47">
        <v>44</v>
      </c>
    </row>
    <row r="222" spans="1:8" x14ac:dyDescent="0.25">
      <c r="A222" s="48" t="s">
        <v>132</v>
      </c>
      <c r="B222" s="47"/>
      <c r="C222" s="47"/>
      <c r="D222" s="47"/>
      <c r="E222" s="47"/>
      <c r="F222" s="47"/>
      <c r="G222" s="47">
        <v>18</v>
      </c>
      <c r="H222" s="47">
        <v>18</v>
      </c>
    </row>
    <row r="223" spans="1:8" x14ac:dyDescent="0.25">
      <c r="A223" s="45" t="s">
        <v>132</v>
      </c>
      <c r="B223" s="47"/>
      <c r="C223" s="47"/>
      <c r="D223" s="47"/>
      <c r="E223" s="47"/>
      <c r="F223" s="47"/>
      <c r="G223" s="47">
        <v>18</v>
      </c>
      <c r="H223" s="47">
        <v>18</v>
      </c>
    </row>
    <row r="224" spans="1:8" x14ac:dyDescent="0.25">
      <c r="A224" s="48" t="s">
        <v>133</v>
      </c>
      <c r="B224" s="47"/>
      <c r="C224" s="47"/>
      <c r="D224" s="47"/>
      <c r="E224" s="47"/>
      <c r="F224" s="47"/>
      <c r="G224" s="47">
        <v>40</v>
      </c>
      <c r="H224" s="47">
        <v>40</v>
      </c>
    </row>
    <row r="225" spans="1:8" x14ac:dyDescent="0.25">
      <c r="A225" s="45" t="s">
        <v>133</v>
      </c>
      <c r="B225" s="47"/>
      <c r="C225" s="47"/>
      <c r="D225" s="47"/>
      <c r="E225" s="47"/>
      <c r="F225" s="47"/>
      <c r="G225" s="47">
        <v>40</v>
      </c>
      <c r="H225" s="47">
        <v>40</v>
      </c>
    </row>
    <row r="226" spans="1:8" x14ac:dyDescent="0.25">
      <c r="A226" s="48" t="s">
        <v>134</v>
      </c>
      <c r="B226" s="47"/>
      <c r="C226" s="47"/>
      <c r="D226" s="47"/>
      <c r="E226" s="47"/>
      <c r="F226" s="47"/>
      <c r="G226" s="47">
        <v>12</v>
      </c>
      <c r="H226" s="47">
        <v>12</v>
      </c>
    </row>
    <row r="227" spans="1:8" x14ac:dyDescent="0.25">
      <c r="A227" s="45" t="s">
        <v>134</v>
      </c>
      <c r="B227" s="47"/>
      <c r="C227" s="47"/>
      <c r="D227" s="47"/>
      <c r="E227" s="47"/>
      <c r="F227" s="47"/>
      <c r="G227" s="47">
        <v>12</v>
      </c>
      <c r="H227" s="47">
        <v>12</v>
      </c>
    </row>
    <row r="228" spans="1:8" x14ac:dyDescent="0.25">
      <c r="A228" s="48" t="s">
        <v>135</v>
      </c>
      <c r="B228" s="47"/>
      <c r="C228" s="47"/>
      <c r="D228" s="47"/>
      <c r="E228" s="47"/>
      <c r="F228" s="47"/>
      <c r="G228" s="47">
        <v>26</v>
      </c>
      <c r="H228" s="47">
        <v>26</v>
      </c>
    </row>
    <row r="229" spans="1:8" x14ac:dyDescent="0.25">
      <c r="A229" s="45" t="s">
        <v>135</v>
      </c>
      <c r="B229" s="47"/>
      <c r="C229" s="47"/>
      <c r="D229" s="47"/>
      <c r="E229" s="47"/>
      <c r="F229" s="47"/>
      <c r="G229" s="47">
        <v>26</v>
      </c>
      <c r="H229" s="47">
        <v>26</v>
      </c>
    </row>
    <row r="230" spans="1:8" x14ac:dyDescent="0.25">
      <c r="A230" s="48" t="s">
        <v>136</v>
      </c>
      <c r="B230" s="47"/>
      <c r="C230" s="47"/>
      <c r="D230" s="47"/>
      <c r="E230" s="47"/>
      <c r="F230" s="47"/>
      <c r="G230" s="47">
        <v>14</v>
      </c>
      <c r="H230" s="47">
        <v>14</v>
      </c>
    </row>
    <row r="231" spans="1:8" x14ac:dyDescent="0.25">
      <c r="A231" s="45" t="s">
        <v>136</v>
      </c>
      <c r="B231" s="47"/>
      <c r="C231" s="47"/>
      <c r="D231" s="47"/>
      <c r="E231" s="47"/>
      <c r="F231" s="47"/>
      <c r="G231" s="47">
        <v>14</v>
      </c>
      <c r="H231" s="47">
        <v>14</v>
      </c>
    </row>
    <row r="232" spans="1:8" x14ac:dyDescent="0.25">
      <c r="A232" s="48" t="s">
        <v>137</v>
      </c>
      <c r="B232" s="47"/>
      <c r="C232" s="47"/>
      <c r="D232" s="47"/>
      <c r="E232" s="47"/>
      <c r="F232" s="47"/>
      <c r="G232" s="47">
        <v>4</v>
      </c>
      <c r="H232" s="47">
        <v>4</v>
      </c>
    </row>
    <row r="233" spans="1:8" x14ac:dyDescent="0.25">
      <c r="A233" s="45" t="s">
        <v>137</v>
      </c>
      <c r="B233" s="47"/>
      <c r="C233" s="47"/>
      <c r="D233" s="47"/>
      <c r="E233" s="47"/>
      <c r="F233" s="47"/>
      <c r="G233" s="47">
        <v>4</v>
      </c>
      <c r="H233" s="47">
        <v>4</v>
      </c>
    </row>
    <row r="234" spans="1:8" x14ac:dyDescent="0.25">
      <c r="A234" s="48" t="s">
        <v>138</v>
      </c>
      <c r="B234" s="47"/>
      <c r="C234" s="47"/>
      <c r="D234" s="47"/>
      <c r="E234" s="47"/>
      <c r="F234" s="47"/>
      <c r="G234" s="47">
        <v>41</v>
      </c>
      <c r="H234" s="47">
        <v>41</v>
      </c>
    </row>
    <row r="235" spans="1:8" x14ac:dyDescent="0.25">
      <c r="A235" s="45" t="s">
        <v>138</v>
      </c>
      <c r="B235" s="47"/>
      <c r="C235" s="47"/>
      <c r="D235" s="47"/>
      <c r="E235" s="47"/>
      <c r="F235" s="47"/>
      <c r="G235" s="47">
        <v>41</v>
      </c>
      <c r="H235" s="47">
        <v>41</v>
      </c>
    </row>
    <row r="236" spans="1:8" x14ac:dyDescent="0.25">
      <c r="A236" s="48" t="s">
        <v>139</v>
      </c>
      <c r="B236" s="47">
        <v>56</v>
      </c>
      <c r="C236" s="47">
        <v>54</v>
      </c>
      <c r="D236" s="47">
        <v>50</v>
      </c>
      <c r="E236" s="47">
        <v>47</v>
      </c>
      <c r="F236" s="47">
        <v>45</v>
      </c>
      <c r="G236" s="47">
        <v>41</v>
      </c>
      <c r="H236" s="47">
        <v>85</v>
      </c>
    </row>
    <row r="237" spans="1:8" x14ac:dyDescent="0.25">
      <c r="A237" s="45"/>
      <c r="B237" s="47">
        <v>56</v>
      </c>
      <c r="C237" s="47">
        <v>54</v>
      </c>
      <c r="D237" s="47">
        <v>50</v>
      </c>
      <c r="E237" s="47">
        <v>47</v>
      </c>
      <c r="F237" s="47">
        <v>45</v>
      </c>
      <c r="G237" s="47"/>
      <c r="H237" s="47">
        <v>78</v>
      </c>
    </row>
    <row r="238" spans="1:8" x14ac:dyDescent="0.25">
      <c r="A238" s="45" t="s">
        <v>139</v>
      </c>
      <c r="B238" s="47"/>
      <c r="C238" s="47"/>
      <c r="D238" s="47"/>
      <c r="E238" s="47"/>
      <c r="F238" s="47"/>
      <c r="G238" s="47">
        <v>41</v>
      </c>
      <c r="H238" s="47">
        <v>41</v>
      </c>
    </row>
    <row r="239" spans="1:8" x14ac:dyDescent="0.25">
      <c r="A239" s="48" t="s">
        <v>140</v>
      </c>
      <c r="B239" s="47"/>
      <c r="C239" s="47"/>
      <c r="D239" s="47"/>
      <c r="E239" s="47"/>
      <c r="F239" s="47"/>
      <c r="G239" s="47">
        <v>11</v>
      </c>
      <c r="H239" s="47">
        <v>11</v>
      </c>
    </row>
    <row r="240" spans="1:8" x14ac:dyDescent="0.25">
      <c r="A240" s="45" t="s">
        <v>140</v>
      </c>
      <c r="B240" s="47"/>
      <c r="C240" s="47"/>
      <c r="D240" s="47"/>
      <c r="E240" s="47"/>
      <c r="F240" s="47"/>
      <c r="G240" s="47">
        <v>11</v>
      </c>
      <c r="H240" s="47">
        <v>11</v>
      </c>
    </row>
    <row r="241" spans="1:8" x14ac:dyDescent="0.25">
      <c r="A241" s="48" t="s">
        <v>141</v>
      </c>
      <c r="B241" s="47"/>
      <c r="C241" s="47"/>
      <c r="D241" s="47"/>
      <c r="E241" s="47"/>
      <c r="F241" s="47"/>
      <c r="G241" s="47">
        <v>8</v>
      </c>
      <c r="H241" s="47">
        <v>8</v>
      </c>
    </row>
    <row r="242" spans="1:8" x14ac:dyDescent="0.25">
      <c r="A242" s="45" t="s">
        <v>141</v>
      </c>
      <c r="B242" s="47"/>
      <c r="C242" s="47"/>
      <c r="D242" s="47"/>
      <c r="E242" s="47"/>
      <c r="F242" s="47"/>
      <c r="G242" s="47">
        <v>8</v>
      </c>
      <c r="H242" s="47">
        <v>8</v>
      </c>
    </row>
    <row r="243" spans="1:8" x14ac:dyDescent="0.25">
      <c r="A243" s="48" t="s">
        <v>142</v>
      </c>
      <c r="B243" s="47"/>
      <c r="C243" s="47"/>
      <c r="D243" s="47"/>
      <c r="E243" s="47"/>
      <c r="F243" s="47"/>
      <c r="G243" s="47">
        <v>24</v>
      </c>
      <c r="H243" s="47">
        <v>24</v>
      </c>
    </row>
    <row r="244" spans="1:8" x14ac:dyDescent="0.25">
      <c r="A244" s="45" t="s">
        <v>142</v>
      </c>
      <c r="B244" s="47"/>
      <c r="C244" s="47"/>
      <c r="D244" s="47"/>
      <c r="E244" s="47"/>
      <c r="F244" s="47"/>
      <c r="G244" s="47">
        <v>24</v>
      </c>
      <c r="H244" s="47">
        <v>24</v>
      </c>
    </row>
    <row r="245" spans="1:8" x14ac:dyDescent="0.25">
      <c r="A245" s="48" t="s">
        <v>143</v>
      </c>
      <c r="B245" s="47"/>
      <c r="C245" s="47"/>
      <c r="D245" s="47"/>
      <c r="E245" s="47"/>
      <c r="F245" s="47"/>
      <c r="G245" s="47">
        <v>3</v>
      </c>
      <c r="H245" s="47">
        <v>3</v>
      </c>
    </row>
    <row r="246" spans="1:8" x14ac:dyDescent="0.25">
      <c r="A246" s="45" t="s">
        <v>143</v>
      </c>
      <c r="B246" s="47"/>
      <c r="C246" s="47"/>
      <c r="D246" s="47"/>
      <c r="E246" s="47"/>
      <c r="F246" s="47"/>
      <c r="G246" s="47">
        <v>3</v>
      </c>
      <c r="H246" s="47">
        <v>3</v>
      </c>
    </row>
    <row r="247" spans="1:8" x14ac:dyDescent="0.25">
      <c r="A247" s="48" t="s">
        <v>144</v>
      </c>
      <c r="B247" s="47">
        <v>57</v>
      </c>
      <c r="C247" s="47">
        <v>55</v>
      </c>
      <c r="D247" s="47">
        <v>60</v>
      </c>
      <c r="E247" s="47">
        <v>52</v>
      </c>
      <c r="F247" s="47">
        <v>47</v>
      </c>
      <c r="G247" s="47">
        <v>43</v>
      </c>
      <c r="H247" s="47">
        <v>88</v>
      </c>
    </row>
    <row r="248" spans="1:8" x14ac:dyDescent="0.25">
      <c r="A248" s="45"/>
      <c r="B248" s="47">
        <v>56</v>
      </c>
      <c r="C248" s="47">
        <v>54</v>
      </c>
      <c r="D248" s="47">
        <v>59</v>
      </c>
      <c r="E248" s="47">
        <v>51</v>
      </c>
      <c r="F248" s="47">
        <v>45</v>
      </c>
      <c r="G248" s="47"/>
      <c r="H248" s="47">
        <v>79</v>
      </c>
    </row>
    <row r="249" spans="1:8" x14ac:dyDescent="0.25">
      <c r="A249" s="45" t="s">
        <v>144</v>
      </c>
      <c r="B249" s="47"/>
      <c r="C249" s="47"/>
      <c r="D249" s="47"/>
      <c r="E249" s="47"/>
      <c r="F249" s="47"/>
      <c r="G249" s="47">
        <v>43</v>
      </c>
      <c r="H249" s="47">
        <v>43</v>
      </c>
    </row>
    <row r="250" spans="1:8" x14ac:dyDescent="0.25">
      <c r="A250" s="45" t="s">
        <v>145</v>
      </c>
      <c r="B250" s="47">
        <v>1</v>
      </c>
      <c r="C250" s="47">
        <v>1</v>
      </c>
      <c r="D250" s="47">
        <v>1</v>
      </c>
      <c r="E250" s="47">
        <v>1</v>
      </c>
      <c r="F250" s="47">
        <v>2</v>
      </c>
      <c r="G250" s="47"/>
      <c r="H250" s="47">
        <v>2</v>
      </c>
    </row>
    <row r="251" spans="1:8" x14ac:dyDescent="0.25">
      <c r="A251" s="48" t="s">
        <v>145</v>
      </c>
      <c r="B251" s="47"/>
      <c r="C251" s="47"/>
      <c r="D251" s="47"/>
      <c r="E251" s="47"/>
      <c r="F251" s="47"/>
      <c r="G251" s="47">
        <v>8</v>
      </c>
      <c r="H251" s="47">
        <v>8</v>
      </c>
    </row>
    <row r="252" spans="1:8" x14ac:dyDescent="0.25">
      <c r="A252" s="45" t="s">
        <v>145</v>
      </c>
      <c r="B252" s="47"/>
      <c r="C252" s="47"/>
      <c r="D252" s="47"/>
      <c r="E252" s="47"/>
      <c r="F252" s="47"/>
      <c r="G252" s="47">
        <v>8</v>
      </c>
      <c r="H252" s="47">
        <v>8</v>
      </c>
    </row>
    <row r="253" spans="1:8" x14ac:dyDescent="0.25">
      <c r="A253" s="48" t="s">
        <v>146</v>
      </c>
      <c r="B253" s="47"/>
      <c r="C253" s="47"/>
      <c r="D253" s="47"/>
      <c r="E253" s="47"/>
      <c r="F253" s="47"/>
      <c r="G253" s="47">
        <v>4</v>
      </c>
      <c r="H253" s="47">
        <v>4</v>
      </c>
    </row>
    <row r="254" spans="1:8" x14ac:dyDescent="0.25">
      <c r="A254" s="45" t="s">
        <v>146</v>
      </c>
      <c r="B254" s="47"/>
      <c r="C254" s="47"/>
      <c r="D254" s="47"/>
      <c r="E254" s="47"/>
      <c r="F254" s="47"/>
      <c r="G254" s="47">
        <v>4</v>
      </c>
      <c r="H254" s="47">
        <v>4</v>
      </c>
    </row>
    <row r="255" spans="1:8" x14ac:dyDescent="0.25">
      <c r="A255" s="48" t="s">
        <v>147</v>
      </c>
      <c r="B255" s="47">
        <v>99</v>
      </c>
      <c r="C255" s="47">
        <v>71</v>
      </c>
      <c r="D255" s="47"/>
      <c r="E255" s="47">
        <v>3</v>
      </c>
      <c r="F255" s="47">
        <v>2</v>
      </c>
      <c r="G255" s="47"/>
      <c r="H255" s="47">
        <v>109</v>
      </c>
    </row>
    <row r="256" spans="1:8" x14ac:dyDescent="0.25">
      <c r="A256" s="45" t="s">
        <v>143</v>
      </c>
      <c r="B256" s="47"/>
      <c r="C256" s="47"/>
      <c r="D256" s="47"/>
      <c r="E256" s="47">
        <v>3</v>
      </c>
      <c r="F256" s="47">
        <v>2</v>
      </c>
      <c r="G256" s="47"/>
      <c r="H256" s="47">
        <v>3</v>
      </c>
    </row>
    <row r="257" spans="1:8" x14ac:dyDescent="0.25">
      <c r="A257" s="45" t="s">
        <v>186</v>
      </c>
      <c r="B257" s="47">
        <v>99</v>
      </c>
      <c r="C257" s="47">
        <v>71</v>
      </c>
      <c r="D257" s="47"/>
      <c r="E257" s="47"/>
      <c r="F257" s="47"/>
      <c r="G257" s="47"/>
      <c r="H257" s="47">
        <v>106</v>
      </c>
    </row>
    <row r="258" spans="1:8" x14ac:dyDescent="0.25">
      <c r="A258" s="48" t="s">
        <v>148</v>
      </c>
      <c r="B258" s="47">
        <v>2</v>
      </c>
      <c r="C258" s="47"/>
      <c r="D258" s="47">
        <v>34</v>
      </c>
      <c r="E258" s="47"/>
      <c r="F258" s="47"/>
      <c r="G258" s="47"/>
      <c r="H258" s="47">
        <v>36</v>
      </c>
    </row>
    <row r="259" spans="1:8" x14ac:dyDescent="0.25">
      <c r="A259" s="45"/>
      <c r="B259" s="47">
        <v>2</v>
      </c>
      <c r="C259" s="47"/>
      <c r="D259" s="47"/>
      <c r="E259" s="47"/>
      <c r="F259" s="47"/>
      <c r="G259" s="47"/>
      <c r="H259" s="47">
        <v>2</v>
      </c>
    </row>
    <row r="260" spans="1:8" x14ac:dyDescent="0.25">
      <c r="A260" s="45" t="s">
        <v>186</v>
      </c>
      <c r="B260" s="47"/>
      <c r="C260" s="47"/>
      <c r="D260" s="47">
        <v>34</v>
      </c>
      <c r="E260" s="47"/>
      <c r="F260" s="47"/>
      <c r="G260" s="47"/>
      <c r="H260" s="47">
        <v>34</v>
      </c>
    </row>
    <row r="261" spans="1:8" x14ac:dyDescent="0.25">
      <c r="A261" s="48" t="s">
        <v>149</v>
      </c>
      <c r="B261" s="47">
        <v>32</v>
      </c>
      <c r="C261" s="47">
        <v>24</v>
      </c>
      <c r="D261" s="47">
        <v>8</v>
      </c>
      <c r="E261" s="47"/>
      <c r="F261" s="47"/>
      <c r="G261" s="47"/>
      <c r="H261" s="47">
        <v>33</v>
      </c>
    </row>
    <row r="262" spans="1:8" x14ac:dyDescent="0.25">
      <c r="A262" s="45"/>
      <c r="B262" s="47">
        <v>32</v>
      </c>
      <c r="C262" s="47">
        <v>24</v>
      </c>
      <c r="D262" s="47">
        <v>8</v>
      </c>
      <c r="E262" s="47"/>
      <c r="F262" s="47"/>
      <c r="G262" s="47"/>
      <c r="H262" s="47">
        <v>33</v>
      </c>
    </row>
    <row r="263" spans="1:8" x14ac:dyDescent="0.25">
      <c r="A263" s="46" t="s">
        <v>92</v>
      </c>
      <c r="B263" s="47">
        <v>1175</v>
      </c>
      <c r="C263" s="47">
        <v>1320</v>
      </c>
      <c r="D263" s="47">
        <v>1389</v>
      </c>
      <c r="E263" s="47">
        <v>1588</v>
      </c>
      <c r="F263" s="47">
        <v>1681</v>
      </c>
      <c r="G263" s="47">
        <v>1853</v>
      </c>
      <c r="H263" s="47">
        <v>4543</v>
      </c>
    </row>
    <row r="264" spans="1:8" x14ac:dyDescent="0.25">
      <c r="A264" s="48" t="s">
        <v>93</v>
      </c>
      <c r="B264" s="47"/>
      <c r="C264" s="47"/>
      <c r="D264" s="47"/>
      <c r="E264" s="47"/>
      <c r="F264" s="47"/>
      <c r="G264" s="47">
        <v>4</v>
      </c>
      <c r="H264" s="47">
        <v>4</v>
      </c>
    </row>
    <row r="265" spans="1:8" x14ac:dyDescent="0.25">
      <c r="A265" s="45" t="s">
        <v>93</v>
      </c>
      <c r="B265" s="47"/>
      <c r="C265" s="47"/>
      <c r="D265" s="47"/>
      <c r="E265" s="47"/>
      <c r="F265" s="47"/>
      <c r="G265" s="47">
        <v>4</v>
      </c>
      <c r="H265" s="47">
        <v>4</v>
      </c>
    </row>
    <row r="266" spans="1:8" x14ac:dyDescent="0.25">
      <c r="A266" s="48" t="s">
        <v>94</v>
      </c>
      <c r="B266" s="47">
        <v>46</v>
      </c>
      <c r="C266" s="47">
        <v>60</v>
      </c>
      <c r="D266" s="47">
        <v>48</v>
      </c>
      <c r="E266" s="47">
        <v>43</v>
      </c>
      <c r="F266" s="47">
        <v>60</v>
      </c>
      <c r="G266" s="47">
        <v>58</v>
      </c>
      <c r="H266" s="47">
        <v>182</v>
      </c>
    </row>
    <row r="267" spans="1:8" x14ac:dyDescent="0.25">
      <c r="A267" s="45"/>
      <c r="B267" s="47">
        <v>46</v>
      </c>
      <c r="C267" s="47">
        <v>60</v>
      </c>
      <c r="D267" s="47">
        <v>48</v>
      </c>
      <c r="E267" s="47">
        <v>43</v>
      </c>
      <c r="F267" s="47">
        <v>60</v>
      </c>
      <c r="G267" s="47"/>
      <c r="H267" s="47">
        <v>154</v>
      </c>
    </row>
    <row r="268" spans="1:8" x14ac:dyDescent="0.25">
      <c r="A268" s="45" t="s">
        <v>94</v>
      </c>
      <c r="B268" s="47"/>
      <c r="C268" s="47"/>
      <c r="D268" s="47"/>
      <c r="E268" s="47"/>
      <c r="F268" s="47"/>
      <c r="G268" s="47">
        <v>58</v>
      </c>
      <c r="H268" s="47">
        <v>58</v>
      </c>
    </row>
    <row r="269" spans="1:8" x14ac:dyDescent="0.25">
      <c r="A269" s="48" t="s">
        <v>95</v>
      </c>
      <c r="B269" s="47">
        <v>286</v>
      </c>
      <c r="C269" s="47">
        <v>352</v>
      </c>
      <c r="D269" s="47">
        <v>310</v>
      </c>
      <c r="E269" s="47">
        <v>366</v>
      </c>
      <c r="F269" s="47">
        <v>417</v>
      </c>
      <c r="G269" s="47">
        <v>521</v>
      </c>
      <c r="H269" s="47">
        <v>1282</v>
      </c>
    </row>
    <row r="270" spans="1:8" x14ac:dyDescent="0.25">
      <c r="A270" s="45"/>
      <c r="B270" s="47">
        <v>286</v>
      </c>
      <c r="C270" s="47">
        <v>352</v>
      </c>
      <c r="D270" s="47">
        <v>310</v>
      </c>
      <c r="E270" s="47">
        <v>366</v>
      </c>
      <c r="F270" s="47">
        <v>417</v>
      </c>
      <c r="G270" s="47"/>
      <c r="H270" s="47">
        <v>988</v>
      </c>
    </row>
    <row r="271" spans="1:8" x14ac:dyDescent="0.25">
      <c r="A271" s="45" t="s">
        <v>95</v>
      </c>
      <c r="B271" s="47"/>
      <c r="C271" s="47"/>
      <c r="D271" s="47"/>
      <c r="E271" s="47"/>
      <c r="F271" s="47"/>
      <c r="G271" s="47">
        <v>521</v>
      </c>
      <c r="H271" s="47">
        <v>521</v>
      </c>
    </row>
    <row r="272" spans="1:8" x14ac:dyDescent="0.25">
      <c r="A272" s="48" t="s">
        <v>96</v>
      </c>
      <c r="B272" s="47">
        <v>95</v>
      </c>
      <c r="C272" s="47">
        <v>111</v>
      </c>
      <c r="D272" s="47">
        <v>115</v>
      </c>
      <c r="E272" s="47">
        <v>124</v>
      </c>
      <c r="F272" s="47">
        <v>133</v>
      </c>
      <c r="G272" s="47">
        <v>127</v>
      </c>
      <c r="H272" s="47">
        <v>343</v>
      </c>
    </row>
    <row r="273" spans="1:8" x14ac:dyDescent="0.25">
      <c r="A273" s="45"/>
      <c r="B273" s="47">
        <v>95</v>
      </c>
      <c r="C273" s="47">
        <v>111</v>
      </c>
      <c r="D273" s="47">
        <v>115</v>
      </c>
      <c r="E273" s="47">
        <v>124</v>
      </c>
      <c r="F273" s="47">
        <v>133</v>
      </c>
      <c r="G273" s="47"/>
      <c r="H273" s="47">
        <v>296</v>
      </c>
    </row>
    <row r="274" spans="1:8" x14ac:dyDescent="0.25">
      <c r="A274" s="45" t="s">
        <v>96</v>
      </c>
      <c r="B274" s="47"/>
      <c r="C274" s="47"/>
      <c r="D274" s="47"/>
      <c r="E274" s="47"/>
      <c r="F274" s="47"/>
      <c r="G274" s="47">
        <v>127</v>
      </c>
      <c r="H274" s="47">
        <v>127</v>
      </c>
    </row>
    <row r="275" spans="1:8" x14ac:dyDescent="0.25">
      <c r="A275" s="48" t="s">
        <v>97</v>
      </c>
      <c r="B275" s="47">
        <v>29</v>
      </c>
      <c r="C275" s="47">
        <v>49</v>
      </c>
      <c r="D275" s="47">
        <v>54</v>
      </c>
      <c r="E275" s="47">
        <v>58</v>
      </c>
      <c r="F275" s="47">
        <v>63</v>
      </c>
      <c r="G275" s="47">
        <v>65</v>
      </c>
      <c r="H275" s="47">
        <v>172</v>
      </c>
    </row>
    <row r="276" spans="1:8" x14ac:dyDescent="0.25">
      <c r="A276" s="45"/>
      <c r="B276" s="47">
        <v>29</v>
      </c>
      <c r="C276" s="47">
        <v>49</v>
      </c>
      <c r="D276" s="47">
        <v>54</v>
      </c>
      <c r="E276" s="47">
        <v>58</v>
      </c>
      <c r="F276" s="47">
        <v>63</v>
      </c>
      <c r="G276" s="47"/>
      <c r="H276" s="47">
        <v>139</v>
      </c>
    </row>
    <row r="277" spans="1:8" x14ac:dyDescent="0.25">
      <c r="A277" s="45" t="s">
        <v>97</v>
      </c>
      <c r="B277" s="47"/>
      <c r="C277" s="47"/>
      <c r="D277" s="47"/>
      <c r="E277" s="47"/>
      <c r="F277" s="47"/>
      <c r="G277" s="47">
        <v>65</v>
      </c>
      <c r="H277" s="47">
        <v>65</v>
      </c>
    </row>
    <row r="278" spans="1:8" x14ac:dyDescent="0.25">
      <c r="A278" s="48" t="s">
        <v>98</v>
      </c>
      <c r="B278" s="47"/>
      <c r="C278" s="47"/>
      <c r="D278" s="47"/>
      <c r="E278" s="47"/>
      <c r="F278" s="47"/>
      <c r="G278" s="47">
        <v>3</v>
      </c>
      <c r="H278" s="47">
        <v>3</v>
      </c>
    </row>
    <row r="279" spans="1:8" x14ac:dyDescent="0.25">
      <c r="A279" s="45" t="s">
        <v>98</v>
      </c>
      <c r="B279" s="47"/>
      <c r="C279" s="47"/>
      <c r="D279" s="47"/>
      <c r="E279" s="47"/>
      <c r="F279" s="47"/>
      <c r="G279" s="47">
        <v>3</v>
      </c>
      <c r="H279" s="47">
        <v>3</v>
      </c>
    </row>
    <row r="280" spans="1:8" x14ac:dyDescent="0.25">
      <c r="A280" s="48" t="s">
        <v>99</v>
      </c>
      <c r="B280" s="47"/>
      <c r="C280" s="47"/>
      <c r="D280" s="47"/>
      <c r="E280" s="47"/>
      <c r="F280" s="47"/>
      <c r="G280" s="47">
        <v>1</v>
      </c>
      <c r="H280" s="47">
        <v>1</v>
      </c>
    </row>
    <row r="281" spans="1:8" x14ac:dyDescent="0.25">
      <c r="A281" s="45" t="s">
        <v>99</v>
      </c>
      <c r="B281" s="47"/>
      <c r="C281" s="47"/>
      <c r="D281" s="47"/>
      <c r="E281" s="47"/>
      <c r="F281" s="47"/>
      <c r="G281" s="47">
        <v>1</v>
      </c>
      <c r="H281" s="47">
        <v>1</v>
      </c>
    </row>
    <row r="282" spans="1:8" x14ac:dyDescent="0.25">
      <c r="A282" s="48" t="s">
        <v>100</v>
      </c>
      <c r="B282" s="47"/>
      <c r="C282" s="47"/>
      <c r="D282" s="47"/>
      <c r="E282" s="47"/>
      <c r="F282" s="47"/>
      <c r="G282" s="47">
        <v>27</v>
      </c>
      <c r="H282" s="47">
        <v>27</v>
      </c>
    </row>
    <row r="283" spans="1:8" x14ac:dyDescent="0.25">
      <c r="A283" s="45" t="s">
        <v>100</v>
      </c>
      <c r="B283" s="47"/>
      <c r="C283" s="47"/>
      <c r="D283" s="47"/>
      <c r="E283" s="47"/>
      <c r="F283" s="47"/>
      <c r="G283" s="47">
        <v>27</v>
      </c>
      <c r="H283" s="47">
        <v>27</v>
      </c>
    </row>
    <row r="284" spans="1:8" x14ac:dyDescent="0.25">
      <c r="A284" s="48" t="s">
        <v>101</v>
      </c>
      <c r="B284" s="47">
        <v>61</v>
      </c>
      <c r="C284" s="47">
        <v>55</v>
      </c>
      <c r="D284" s="47">
        <v>56</v>
      </c>
      <c r="E284" s="47">
        <v>76</v>
      </c>
      <c r="F284" s="47">
        <v>94</v>
      </c>
      <c r="G284" s="47">
        <v>69</v>
      </c>
      <c r="H284" s="47">
        <v>220</v>
      </c>
    </row>
    <row r="285" spans="1:8" x14ac:dyDescent="0.25">
      <c r="A285" s="45"/>
      <c r="B285" s="47">
        <v>37</v>
      </c>
      <c r="C285" s="47">
        <v>31</v>
      </c>
      <c r="D285" s="47">
        <v>30</v>
      </c>
      <c r="E285" s="47">
        <v>49</v>
      </c>
      <c r="F285" s="47">
        <v>69</v>
      </c>
      <c r="G285" s="47"/>
      <c r="H285" s="47">
        <v>128</v>
      </c>
    </row>
    <row r="286" spans="1:8" x14ac:dyDescent="0.25">
      <c r="A286" s="45" t="s">
        <v>101</v>
      </c>
      <c r="B286" s="47"/>
      <c r="C286" s="47"/>
      <c r="D286" s="47"/>
      <c r="E286" s="47"/>
      <c r="F286" s="47"/>
      <c r="G286" s="47">
        <v>69</v>
      </c>
      <c r="H286" s="47">
        <v>69</v>
      </c>
    </row>
    <row r="287" spans="1:8" x14ac:dyDescent="0.25">
      <c r="A287" s="45" t="s">
        <v>102</v>
      </c>
      <c r="B287" s="47">
        <v>24</v>
      </c>
      <c r="C287" s="47">
        <v>24</v>
      </c>
      <c r="D287" s="47">
        <v>26</v>
      </c>
      <c r="E287" s="47">
        <v>27</v>
      </c>
      <c r="F287" s="47">
        <v>25</v>
      </c>
      <c r="G287" s="47"/>
      <c r="H287" s="47">
        <v>73</v>
      </c>
    </row>
    <row r="288" spans="1:8" x14ac:dyDescent="0.25">
      <c r="A288" s="48" t="s">
        <v>102</v>
      </c>
      <c r="B288" s="47"/>
      <c r="C288" s="47"/>
      <c r="D288" s="47"/>
      <c r="E288" s="47"/>
      <c r="F288" s="47"/>
      <c r="G288" s="47">
        <v>21</v>
      </c>
      <c r="H288" s="47">
        <v>21</v>
      </c>
    </row>
    <row r="289" spans="1:8" x14ac:dyDescent="0.25">
      <c r="A289" s="45" t="s">
        <v>102</v>
      </c>
      <c r="B289" s="47"/>
      <c r="C289" s="47"/>
      <c r="D289" s="47"/>
      <c r="E289" s="47"/>
      <c r="F289" s="47"/>
      <c r="G289" s="47">
        <v>21</v>
      </c>
      <c r="H289" s="47">
        <v>21</v>
      </c>
    </row>
    <row r="290" spans="1:8" x14ac:dyDescent="0.25">
      <c r="A290" s="48" t="s">
        <v>103</v>
      </c>
      <c r="B290" s="47"/>
      <c r="C290" s="47"/>
      <c r="D290" s="47"/>
      <c r="E290" s="47"/>
      <c r="F290" s="47"/>
      <c r="G290" s="47">
        <v>182</v>
      </c>
      <c r="H290" s="47">
        <v>182</v>
      </c>
    </row>
    <row r="291" spans="1:8" x14ac:dyDescent="0.25">
      <c r="A291" s="45" t="s">
        <v>103</v>
      </c>
      <c r="B291" s="47"/>
      <c r="C291" s="47"/>
      <c r="D291" s="47"/>
      <c r="E291" s="47"/>
      <c r="F291" s="47"/>
      <c r="G291" s="47">
        <v>182</v>
      </c>
      <c r="H291" s="47">
        <v>182</v>
      </c>
    </row>
    <row r="292" spans="1:8" x14ac:dyDescent="0.25">
      <c r="A292" s="48" t="s">
        <v>104</v>
      </c>
      <c r="B292" s="47"/>
      <c r="C292" s="47"/>
      <c r="D292" s="47"/>
      <c r="E292" s="47"/>
      <c r="F292" s="47"/>
      <c r="G292" s="47">
        <v>29</v>
      </c>
      <c r="H292" s="47">
        <v>29</v>
      </c>
    </row>
    <row r="293" spans="1:8" x14ac:dyDescent="0.25">
      <c r="A293" s="45" t="s">
        <v>104</v>
      </c>
      <c r="B293" s="47"/>
      <c r="C293" s="47"/>
      <c r="D293" s="47"/>
      <c r="E293" s="47"/>
      <c r="F293" s="47"/>
      <c r="G293" s="47">
        <v>29</v>
      </c>
      <c r="H293" s="47">
        <v>29</v>
      </c>
    </row>
    <row r="294" spans="1:8" x14ac:dyDescent="0.25">
      <c r="A294" s="48" t="s">
        <v>105</v>
      </c>
      <c r="B294" s="47"/>
      <c r="C294" s="47"/>
      <c r="D294" s="47"/>
      <c r="E294" s="47"/>
      <c r="F294" s="47"/>
      <c r="G294" s="47">
        <v>18</v>
      </c>
      <c r="H294" s="47">
        <v>18</v>
      </c>
    </row>
    <row r="295" spans="1:8" x14ac:dyDescent="0.25">
      <c r="A295" s="45" t="s">
        <v>105</v>
      </c>
      <c r="B295" s="47"/>
      <c r="C295" s="47"/>
      <c r="D295" s="47"/>
      <c r="E295" s="47"/>
      <c r="F295" s="47"/>
      <c r="G295" s="47">
        <v>18</v>
      </c>
      <c r="H295" s="47">
        <v>18</v>
      </c>
    </row>
    <row r="296" spans="1:8" x14ac:dyDescent="0.25">
      <c r="A296" s="48" t="s">
        <v>106</v>
      </c>
      <c r="B296" s="47">
        <v>86</v>
      </c>
      <c r="C296" s="47">
        <v>89</v>
      </c>
      <c r="D296" s="47">
        <v>81</v>
      </c>
      <c r="E296" s="47">
        <v>104</v>
      </c>
      <c r="F296" s="47">
        <v>125</v>
      </c>
      <c r="G296" s="47">
        <v>132</v>
      </c>
      <c r="H296" s="47">
        <v>313</v>
      </c>
    </row>
    <row r="297" spans="1:8" x14ac:dyDescent="0.25">
      <c r="A297" s="45"/>
      <c r="B297" s="47">
        <v>86</v>
      </c>
      <c r="C297" s="47">
        <v>89</v>
      </c>
      <c r="D297" s="47">
        <v>81</v>
      </c>
      <c r="E297" s="47">
        <v>104</v>
      </c>
      <c r="F297" s="47">
        <v>125</v>
      </c>
      <c r="G297" s="47"/>
      <c r="H297" s="47">
        <v>254</v>
      </c>
    </row>
    <row r="298" spans="1:8" x14ac:dyDescent="0.25">
      <c r="A298" s="45" t="s">
        <v>106</v>
      </c>
      <c r="B298" s="47"/>
      <c r="C298" s="47"/>
      <c r="D298" s="47"/>
      <c r="E298" s="47"/>
      <c r="F298" s="47"/>
      <c r="G298" s="47">
        <v>132</v>
      </c>
      <c r="H298" s="47">
        <v>132</v>
      </c>
    </row>
    <row r="299" spans="1:8" x14ac:dyDescent="0.25">
      <c r="A299" s="48" t="s">
        <v>107</v>
      </c>
      <c r="B299" s="47"/>
      <c r="C299" s="47"/>
      <c r="D299" s="47"/>
      <c r="E299" s="47"/>
      <c r="F299" s="47"/>
      <c r="G299" s="47">
        <v>4</v>
      </c>
      <c r="H299" s="47">
        <v>4</v>
      </c>
    </row>
    <row r="300" spans="1:8" x14ac:dyDescent="0.25">
      <c r="A300" s="45" t="s">
        <v>107</v>
      </c>
      <c r="B300" s="47"/>
      <c r="C300" s="47"/>
      <c r="D300" s="47"/>
      <c r="E300" s="47"/>
      <c r="F300" s="47"/>
      <c r="G300" s="47">
        <v>4</v>
      </c>
      <c r="H300" s="47">
        <v>4</v>
      </c>
    </row>
    <row r="301" spans="1:8" x14ac:dyDescent="0.25">
      <c r="A301" s="48" t="s">
        <v>109</v>
      </c>
      <c r="B301" s="47"/>
      <c r="C301" s="47"/>
      <c r="D301" s="47"/>
      <c r="E301" s="47"/>
      <c r="F301" s="47">
        <v>1</v>
      </c>
      <c r="G301" s="47">
        <v>1</v>
      </c>
      <c r="H301" s="47">
        <v>2</v>
      </c>
    </row>
    <row r="302" spans="1:8" x14ac:dyDescent="0.25">
      <c r="A302" s="45"/>
      <c r="B302" s="47"/>
      <c r="C302" s="47"/>
      <c r="D302" s="47"/>
      <c r="E302" s="47"/>
      <c r="F302" s="47">
        <v>1</v>
      </c>
      <c r="G302" s="47"/>
      <c r="H302" s="47">
        <v>1</v>
      </c>
    </row>
    <row r="303" spans="1:8" x14ac:dyDescent="0.25">
      <c r="A303" s="45" t="s">
        <v>109</v>
      </c>
      <c r="B303" s="47"/>
      <c r="C303" s="47"/>
      <c r="D303" s="47"/>
      <c r="E303" s="47"/>
      <c r="F303" s="47"/>
      <c r="G303" s="47">
        <v>1</v>
      </c>
      <c r="H303" s="47">
        <v>1</v>
      </c>
    </row>
    <row r="304" spans="1:8" x14ac:dyDescent="0.25">
      <c r="A304" s="48" t="s">
        <v>110</v>
      </c>
      <c r="B304" s="47"/>
      <c r="C304" s="47">
        <v>8</v>
      </c>
      <c r="D304" s="47">
        <v>14</v>
      </c>
      <c r="E304" s="47">
        <v>25</v>
      </c>
      <c r="F304" s="47">
        <v>18</v>
      </c>
      <c r="G304" s="47"/>
      <c r="H304" s="47">
        <v>33</v>
      </c>
    </row>
    <row r="305" spans="1:8" x14ac:dyDescent="0.25">
      <c r="A305" s="45" t="s">
        <v>98</v>
      </c>
      <c r="B305" s="47"/>
      <c r="C305" s="47">
        <v>4</v>
      </c>
      <c r="D305" s="47">
        <v>5</v>
      </c>
      <c r="E305" s="47">
        <v>6</v>
      </c>
      <c r="F305" s="47">
        <v>1</v>
      </c>
      <c r="G305" s="47"/>
      <c r="H305" s="47">
        <v>7</v>
      </c>
    </row>
    <row r="306" spans="1:8" x14ac:dyDescent="0.25">
      <c r="A306" s="45" t="s">
        <v>100</v>
      </c>
      <c r="B306" s="47"/>
      <c r="C306" s="47">
        <v>4</v>
      </c>
      <c r="D306" s="47">
        <v>9</v>
      </c>
      <c r="E306" s="47">
        <v>19</v>
      </c>
      <c r="F306" s="47">
        <v>17</v>
      </c>
      <c r="G306" s="47"/>
      <c r="H306" s="47">
        <v>26</v>
      </c>
    </row>
    <row r="307" spans="1:8" x14ac:dyDescent="0.25">
      <c r="A307" s="48" t="s">
        <v>111</v>
      </c>
      <c r="B307" s="47">
        <v>42</v>
      </c>
      <c r="C307" s="47">
        <v>62</v>
      </c>
      <c r="D307" s="47">
        <v>62</v>
      </c>
      <c r="E307" s="47">
        <v>54</v>
      </c>
      <c r="F307" s="47">
        <v>53</v>
      </c>
      <c r="G307" s="47">
        <v>55</v>
      </c>
      <c r="H307" s="47">
        <v>229</v>
      </c>
    </row>
    <row r="308" spans="1:8" x14ac:dyDescent="0.25">
      <c r="A308" s="45"/>
      <c r="B308" s="47">
        <v>42</v>
      </c>
      <c r="C308" s="47">
        <v>62</v>
      </c>
      <c r="D308" s="47">
        <v>62</v>
      </c>
      <c r="E308" s="47">
        <v>54</v>
      </c>
      <c r="F308" s="47">
        <v>53</v>
      </c>
      <c r="G308" s="47"/>
      <c r="H308" s="47">
        <v>195</v>
      </c>
    </row>
    <row r="309" spans="1:8" x14ac:dyDescent="0.25">
      <c r="A309" s="45" t="s">
        <v>111</v>
      </c>
      <c r="B309" s="47"/>
      <c r="C309" s="47"/>
      <c r="D309" s="47"/>
      <c r="E309" s="47"/>
      <c r="F309" s="47"/>
      <c r="G309" s="47">
        <v>55</v>
      </c>
      <c r="H309" s="47">
        <v>55</v>
      </c>
    </row>
    <row r="310" spans="1:8" x14ac:dyDescent="0.25">
      <c r="A310" s="48" t="s">
        <v>112</v>
      </c>
      <c r="B310" s="47">
        <v>208</v>
      </c>
      <c r="C310" s="47">
        <v>227</v>
      </c>
      <c r="D310" s="47">
        <v>286</v>
      </c>
      <c r="E310" s="47">
        <v>275</v>
      </c>
      <c r="F310" s="47">
        <v>276</v>
      </c>
      <c r="G310" s="47">
        <v>308</v>
      </c>
      <c r="H310" s="47">
        <v>1102</v>
      </c>
    </row>
    <row r="311" spans="1:8" x14ac:dyDescent="0.25">
      <c r="A311" s="45"/>
      <c r="B311" s="47">
        <v>208</v>
      </c>
      <c r="C311" s="47">
        <v>227</v>
      </c>
      <c r="D311" s="47">
        <v>286</v>
      </c>
      <c r="E311" s="47">
        <v>275</v>
      </c>
      <c r="F311" s="47">
        <v>276</v>
      </c>
      <c r="G311" s="47"/>
      <c r="H311" s="47">
        <v>919</v>
      </c>
    </row>
    <row r="312" spans="1:8" x14ac:dyDescent="0.25">
      <c r="A312" s="45" t="s">
        <v>112</v>
      </c>
      <c r="B312" s="47"/>
      <c r="C312" s="47"/>
      <c r="D312" s="47"/>
      <c r="E312" s="47"/>
      <c r="F312" s="47"/>
      <c r="G312" s="47">
        <v>308</v>
      </c>
      <c r="H312" s="47">
        <v>308</v>
      </c>
    </row>
    <row r="313" spans="1:8" x14ac:dyDescent="0.25">
      <c r="A313" s="48" t="s">
        <v>113</v>
      </c>
      <c r="B313" s="47">
        <v>58</v>
      </c>
      <c r="C313" s="47">
        <v>81</v>
      </c>
      <c r="D313" s="47">
        <v>85</v>
      </c>
      <c r="E313" s="47">
        <v>101</v>
      </c>
      <c r="F313" s="47">
        <v>88</v>
      </c>
      <c r="G313" s="47">
        <v>94</v>
      </c>
      <c r="H313" s="47">
        <v>331</v>
      </c>
    </row>
    <row r="314" spans="1:8" x14ac:dyDescent="0.25">
      <c r="A314" s="45"/>
      <c r="B314" s="47">
        <v>58</v>
      </c>
      <c r="C314" s="47">
        <v>81</v>
      </c>
      <c r="D314" s="47">
        <v>84</v>
      </c>
      <c r="E314" s="47">
        <v>100</v>
      </c>
      <c r="F314" s="47">
        <v>87</v>
      </c>
      <c r="G314" s="47"/>
      <c r="H314" s="47">
        <v>283</v>
      </c>
    </row>
    <row r="315" spans="1:8" x14ac:dyDescent="0.25">
      <c r="A315" s="45" t="s">
        <v>108</v>
      </c>
      <c r="B315" s="47"/>
      <c r="C315" s="47"/>
      <c r="D315" s="47">
        <v>1</v>
      </c>
      <c r="E315" s="47">
        <v>1</v>
      </c>
      <c r="F315" s="47">
        <v>1</v>
      </c>
      <c r="G315" s="47"/>
      <c r="H315" s="47">
        <v>1</v>
      </c>
    </row>
    <row r="316" spans="1:8" x14ac:dyDescent="0.25">
      <c r="A316" s="45" t="s">
        <v>113</v>
      </c>
      <c r="B316" s="47"/>
      <c r="C316" s="47"/>
      <c r="D316" s="47"/>
      <c r="E316" s="47"/>
      <c r="F316" s="47"/>
      <c r="G316" s="47">
        <v>94</v>
      </c>
      <c r="H316" s="47">
        <v>94</v>
      </c>
    </row>
    <row r="317" spans="1:8" x14ac:dyDescent="0.25">
      <c r="A317" s="48" t="s">
        <v>114</v>
      </c>
      <c r="B317" s="47">
        <v>92</v>
      </c>
      <c r="C317" s="47">
        <v>92</v>
      </c>
      <c r="D317" s="47">
        <v>99</v>
      </c>
      <c r="E317" s="47">
        <v>107</v>
      </c>
      <c r="F317" s="47">
        <v>100</v>
      </c>
      <c r="G317" s="47">
        <v>42</v>
      </c>
      <c r="H317" s="47">
        <v>324</v>
      </c>
    </row>
    <row r="318" spans="1:8" x14ac:dyDescent="0.25">
      <c r="A318" s="45"/>
      <c r="B318" s="47">
        <v>27</v>
      </c>
      <c r="C318" s="47">
        <v>22</v>
      </c>
      <c r="D318" s="47">
        <v>22</v>
      </c>
      <c r="E318" s="47">
        <v>35</v>
      </c>
      <c r="F318" s="47">
        <v>29</v>
      </c>
      <c r="G318" s="47"/>
      <c r="H318" s="47">
        <v>83</v>
      </c>
    </row>
    <row r="319" spans="1:8" x14ac:dyDescent="0.25">
      <c r="A319" s="45" t="s">
        <v>103</v>
      </c>
      <c r="B319" s="47">
        <v>65</v>
      </c>
      <c r="C319" s="47">
        <v>70</v>
      </c>
      <c r="D319" s="47">
        <v>77</v>
      </c>
      <c r="E319" s="47">
        <v>72</v>
      </c>
      <c r="F319" s="47">
        <v>71</v>
      </c>
      <c r="G319" s="47"/>
      <c r="H319" s="47">
        <v>210</v>
      </c>
    </row>
    <row r="320" spans="1:8" x14ac:dyDescent="0.25">
      <c r="A320" s="45" t="s">
        <v>114</v>
      </c>
      <c r="B320" s="47"/>
      <c r="C320" s="47"/>
      <c r="D320" s="47"/>
      <c r="E320" s="47"/>
      <c r="F320" s="47"/>
      <c r="G320" s="47">
        <v>42</v>
      </c>
      <c r="H320" s="47">
        <v>42</v>
      </c>
    </row>
    <row r="321" spans="1:8" x14ac:dyDescent="0.25">
      <c r="A321" s="48" t="s">
        <v>115</v>
      </c>
      <c r="B321" s="47">
        <v>35</v>
      </c>
      <c r="C321" s="47">
        <v>40</v>
      </c>
      <c r="D321" s="47">
        <v>33</v>
      </c>
      <c r="E321" s="47">
        <v>42</v>
      </c>
      <c r="F321" s="47">
        <v>38</v>
      </c>
      <c r="G321" s="47">
        <v>42</v>
      </c>
      <c r="H321" s="47">
        <v>163</v>
      </c>
    </row>
    <row r="322" spans="1:8" x14ac:dyDescent="0.25">
      <c r="A322" s="45"/>
      <c r="B322" s="47">
        <v>35</v>
      </c>
      <c r="C322" s="47">
        <v>40</v>
      </c>
      <c r="D322" s="47">
        <v>33</v>
      </c>
      <c r="E322" s="47">
        <v>42</v>
      </c>
      <c r="F322" s="47">
        <v>38</v>
      </c>
      <c r="G322" s="47"/>
      <c r="H322" s="47">
        <v>139</v>
      </c>
    </row>
    <row r="323" spans="1:8" x14ac:dyDescent="0.25">
      <c r="A323" s="45" t="s">
        <v>115</v>
      </c>
      <c r="B323" s="47"/>
      <c r="C323" s="47"/>
      <c r="D323" s="47"/>
      <c r="E323" s="47"/>
      <c r="F323" s="47"/>
      <c r="G323" s="47">
        <v>42</v>
      </c>
      <c r="H323" s="47">
        <v>42</v>
      </c>
    </row>
    <row r="324" spans="1:8" x14ac:dyDescent="0.25">
      <c r="A324" s="48" t="s">
        <v>116</v>
      </c>
      <c r="B324" s="47"/>
      <c r="C324" s="47"/>
      <c r="D324" s="47"/>
      <c r="E324" s="47">
        <v>17</v>
      </c>
      <c r="F324" s="47">
        <v>13</v>
      </c>
      <c r="G324" s="47">
        <v>1</v>
      </c>
      <c r="H324" s="47">
        <v>23</v>
      </c>
    </row>
    <row r="325" spans="1:8" x14ac:dyDescent="0.25">
      <c r="A325" s="45"/>
      <c r="B325" s="47"/>
      <c r="C325" s="47"/>
      <c r="D325" s="47"/>
      <c r="E325" s="47"/>
      <c r="F325" s="47">
        <v>1</v>
      </c>
      <c r="G325" s="47"/>
      <c r="H325" s="47">
        <v>1</v>
      </c>
    </row>
    <row r="326" spans="1:8" x14ac:dyDescent="0.25">
      <c r="A326" s="45" t="s">
        <v>98</v>
      </c>
      <c r="B326" s="47"/>
      <c r="C326" s="47"/>
      <c r="D326" s="47"/>
      <c r="E326" s="47">
        <v>6</v>
      </c>
      <c r="F326" s="47">
        <v>2</v>
      </c>
      <c r="G326" s="47"/>
      <c r="H326" s="47">
        <v>7</v>
      </c>
    </row>
    <row r="327" spans="1:8" x14ac:dyDescent="0.25">
      <c r="A327" s="45" t="s">
        <v>100</v>
      </c>
      <c r="B327" s="47"/>
      <c r="C327" s="47"/>
      <c r="D327" s="47"/>
      <c r="E327" s="47">
        <v>11</v>
      </c>
      <c r="F327" s="47">
        <v>10</v>
      </c>
      <c r="G327" s="47"/>
      <c r="H327" s="47">
        <v>15</v>
      </c>
    </row>
    <row r="328" spans="1:8" x14ac:dyDescent="0.25">
      <c r="A328" s="45" t="s">
        <v>116</v>
      </c>
      <c r="B328" s="47"/>
      <c r="C328" s="47"/>
      <c r="D328" s="47"/>
      <c r="E328" s="47"/>
      <c r="F328" s="47"/>
      <c r="G328" s="47">
        <v>1</v>
      </c>
      <c r="H328" s="47">
        <v>1</v>
      </c>
    </row>
    <row r="329" spans="1:8" x14ac:dyDescent="0.25">
      <c r="A329" s="48" t="s">
        <v>117</v>
      </c>
      <c r="B329" s="47">
        <v>97</v>
      </c>
      <c r="C329" s="47">
        <v>91</v>
      </c>
      <c r="D329" s="47">
        <v>121</v>
      </c>
      <c r="E329" s="47">
        <v>158</v>
      </c>
      <c r="F329" s="47">
        <v>165</v>
      </c>
      <c r="G329" s="47">
        <v>35</v>
      </c>
      <c r="H329" s="47">
        <v>466</v>
      </c>
    </row>
    <row r="330" spans="1:8" x14ac:dyDescent="0.25">
      <c r="A330" s="45"/>
      <c r="B330" s="47">
        <v>24</v>
      </c>
      <c r="C330" s="47">
        <v>23</v>
      </c>
      <c r="D330" s="47">
        <v>27</v>
      </c>
      <c r="E330" s="47">
        <v>31</v>
      </c>
      <c r="F330" s="47">
        <v>28</v>
      </c>
      <c r="G330" s="47"/>
      <c r="H330" s="47">
        <v>103</v>
      </c>
    </row>
    <row r="331" spans="1:8" x14ac:dyDescent="0.25">
      <c r="A331" s="45" t="s">
        <v>103</v>
      </c>
      <c r="B331" s="47">
        <v>74</v>
      </c>
      <c r="C331" s="47">
        <v>68</v>
      </c>
      <c r="D331" s="47">
        <v>94</v>
      </c>
      <c r="E331" s="47">
        <v>127</v>
      </c>
      <c r="F331" s="47">
        <v>137</v>
      </c>
      <c r="G331" s="47"/>
      <c r="H331" s="47">
        <v>338</v>
      </c>
    </row>
    <row r="332" spans="1:8" x14ac:dyDescent="0.25">
      <c r="A332" s="45" t="s">
        <v>117</v>
      </c>
      <c r="B332" s="47"/>
      <c r="C332" s="47"/>
      <c r="D332" s="47"/>
      <c r="E332" s="47"/>
      <c r="F332" s="47"/>
      <c r="G332" s="47">
        <v>35</v>
      </c>
      <c r="H332" s="47">
        <v>35</v>
      </c>
    </row>
    <row r="333" spans="1:8" x14ac:dyDescent="0.25">
      <c r="A333" s="48" t="s">
        <v>118</v>
      </c>
      <c r="B333" s="47">
        <v>26</v>
      </c>
      <c r="C333" s="47">
        <v>30</v>
      </c>
      <c r="D333" s="47">
        <v>31</v>
      </c>
      <c r="E333" s="47">
        <v>29</v>
      </c>
      <c r="F333" s="47">
        <v>42</v>
      </c>
      <c r="G333" s="47">
        <v>10</v>
      </c>
      <c r="H333" s="47">
        <v>113</v>
      </c>
    </row>
    <row r="334" spans="1:8" x14ac:dyDescent="0.25">
      <c r="A334" s="45"/>
      <c r="B334" s="47"/>
      <c r="C334" s="47">
        <v>1</v>
      </c>
      <c r="D334" s="47">
        <v>2</v>
      </c>
      <c r="E334" s="47"/>
      <c r="F334" s="47">
        <v>2</v>
      </c>
      <c r="G334" s="47"/>
      <c r="H334" s="47">
        <v>4</v>
      </c>
    </row>
    <row r="335" spans="1:8" x14ac:dyDescent="0.25">
      <c r="A335" s="45" t="s">
        <v>93</v>
      </c>
      <c r="B335" s="47"/>
      <c r="C335" s="47"/>
      <c r="D335" s="47">
        <v>3</v>
      </c>
      <c r="E335" s="47">
        <v>8</v>
      </c>
      <c r="F335" s="47">
        <v>15</v>
      </c>
      <c r="G335" s="47"/>
      <c r="H335" s="47">
        <v>19</v>
      </c>
    </row>
    <row r="336" spans="1:8" x14ac:dyDescent="0.25">
      <c r="A336" s="45" t="s">
        <v>104</v>
      </c>
      <c r="B336" s="47">
        <v>21</v>
      </c>
      <c r="C336" s="47">
        <v>17</v>
      </c>
      <c r="D336" s="47">
        <v>13</v>
      </c>
      <c r="E336" s="47">
        <v>13</v>
      </c>
      <c r="F336" s="47">
        <v>23</v>
      </c>
      <c r="G336" s="47"/>
      <c r="H336" s="47">
        <v>57</v>
      </c>
    </row>
    <row r="337" spans="1:8" x14ac:dyDescent="0.25">
      <c r="A337" s="45" t="s">
        <v>105</v>
      </c>
      <c r="B337" s="47">
        <v>4</v>
      </c>
      <c r="C337" s="47">
        <v>8</v>
      </c>
      <c r="D337" s="47">
        <v>11</v>
      </c>
      <c r="E337" s="47">
        <v>7</v>
      </c>
      <c r="F337" s="47">
        <v>3</v>
      </c>
      <c r="G337" s="47"/>
      <c r="H337" s="47">
        <v>23</v>
      </c>
    </row>
    <row r="338" spans="1:8" x14ac:dyDescent="0.25">
      <c r="A338" s="45" t="s">
        <v>107</v>
      </c>
      <c r="B338" s="47">
        <v>1</v>
      </c>
      <c r="C338" s="47">
        <v>4</v>
      </c>
      <c r="D338" s="47">
        <v>3</v>
      </c>
      <c r="E338" s="47">
        <v>1</v>
      </c>
      <c r="F338" s="47">
        <v>3</v>
      </c>
      <c r="G338" s="47"/>
      <c r="H338" s="47">
        <v>9</v>
      </c>
    </row>
    <row r="339" spans="1:8" x14ac:dyDescent="0.25">
      <c r="A339" s="45" t="s">
        <v>118</v>
      </c>
      <c r="B339" s="47"/>
      <c r="C339" s="47"/>
      <c r="D339" s="47"/>
      <c r="E339" s="47"/>
      <c r="F339" s="47"/>
      <c r="G339" s="47">
        <v>10</v>
      </c>
      <c r="H339" s="47">
        <v>10</v>
      </c>
    </row>
    <row r="340" spans="1:8" x14ac:dyDescent="0.25">
      <c r="A340" s="48" t="s">
        <v>119</v>
      </c>
      <c r="B340" s="47">
        <v>48</v>
      </c>
      <c r="C340" s="47">
        <v>70</v>
      </c>
      <c r="D340" s="47">
        <v>71</v>
      </c>
      <c r="E340" s="47">
        <v>65</v>
      </c>
      <c r="F340" s="47">
        <v>77</v>
      </c>
      <c r="G340" s="47">
        <v>73</v>
      </c>
      <c r="H340" s="47">
        <v>267</v>
      </c>
    </row>
    <row r="341" spans="1:8" x14ac:dyDescent="0.25">
      <c r="A341" s="45"/>
      <c r="B341" s="47">
        <v>38</v>
      </c>
      <c r="C341" s="47">
        <v>56</v>
      </c>
      <c r="D341" s="47">
        <v>47</v>
      </c>
      <c r="E341" s="47">
        <v>42</v>
      </c>
      <c r="F341" s="47">
        <v>49</v>
      </c>
      <c r="G341" s="47"/>
      <c r="H341" s="47">
        <v>159</v>
      </c>
    </row>
    <row r="342" spans="1:8" x14ac:dyDescent="0.25">
      <c r="A342" s="45" t="s">
        <v>102</v>
      </c>
      <c r="B342" s="47">
        <v>11</v>
      </c>
      <c r="C342" s="47">
        <v>15</v>
      </c>
      <c r="D342" s="47">
        <v>26</v>
      </c>
      <c r="E342" s="47">
        <v>29</v>
      </c>
      <c r="F342" s="47">
        <v>29</v>
      </c>
      <c r="G342" s="47"/>
      <c r="H342" s="47">
        <v>72</v>
      </c>
    </row>
    <row r="343" spans="1:8" x14ac:dyDescent="0.25">
      <c r="A343" s="45" t="s">
        <v>119</v>
      </c>
      <c r="B343" s="47"/>
      <c r="C343" s="47"/>
      <c r="D343" s="47"/>
      <c r="E343" s="47"/>
      <c r="F343" s="47"/>
      <c r="G343" s="47">
        <v>73</v>
      </c>
      <c r="H343" s="47">
        <v>73</v>
      </c>
    </row>
    <row r="344" spans="1:8" x14ac:dyDescent="0.25">
      <c r="A344" s="48" t="s">
        <v>120</v>
      </c>
      <c r="B344" s="47">
        <v>59</v>
      </c>
      <c r="C344" s="47">
        <v>74</v>
      </c>
      <c r="D344" s="47">
        <v>104</v>
      </c>
      <c r="E344" s="47">
        <v>93</v>
      </c>
      <c r="F344" s="47">
        <v>92</v>
      </c>
      <c r="G344" s="47">
        <v>117</v>
      </c>
      <c r="H344" s="47">
        <v>346</v>
      </c>
    </row>
    <row r="345" spans="1:8" x14ac:dyDescent="0.25">
      <c r="A345" s="45"/>
      <c r="B345" s="47">
        <v>59</v>
      </c>
      <c r="C345" s="47">
        <v>74</v>
      </c>
      <c r="D345" s="47">
        <v>104</v>
      </c>
      <c r="E345" s="47">
        <v>93</v>
      </c>
      <c r="F345" s="47">
        <v>92</v>
      </c>
      <c r="G345" s="47"/>
      <c r="H345" s="47">
        <v>272</v>
      </c>
    </row>
    <row r="346" spans="1:8" x14ac:dyDescent="0.25">
      <c r="A346" s="45" t="s">
        <v>120</v>
      </c>
      <c r="B346" s="47"/>
      <c r="C346" s="47"/>
      <c r="D346" s="47"/>
      <c r="E346" s="47"/>
      <c r="F346" s="47"/>
      <c r="G346" s="47">
        <v>117</v>
      </c>
      <c r="H346" s="47">
        <v>117</v>
      </c>
    </row>
    <row r="347" spans="1:8" x14ac:dyDescent="0.25">
      <c r="A347" s="48" t="s">
        <v>121</v>
      </c>
      <c r="B347" s="47">
        <v>22</v>
      </c>
      <c r="C347" s="47">
        <v>23</v>
      </c>
      <c r="D347" s="47">
        <v>26</v>
      </c>
      <c r="E347" s="47">
        <v>33</v>
      </c>
      <c r="F347" s="47">
        <v>26</v>
      </c>
      <c r="G347" s="47"/>
      <c r="H347" s="47">
        <v>70</v>
      </c>
    </row>
    <row r="348" spans="1:8" x14ac:dyDescent="0.25">
      <c r="A348" s="45"/>
      <c r="B348" s="47"/>
      <c r="C348" s="47"/>
      <c r="D348" s="47"/>
      <c r="E348" s="47"/>
      <c r="F348" s="47">
        <v>1</v>
      </c>
      <c r="G348" s="47"/>
      <c r="H348" s="47">
        <v>1</v>
      </c>
    </row>
    <row r="349" spans="1:8" x14ac:dyDescent="0.25">
      <c r="A349" s="45" t="s">
        <v>93</v>
      </c>
      <c r="B349" s="47"/>
      <c r="C349" s="47"/>
      <c r="D349" s="47">
        <v>8</v>
      </c>
      <c r="E349" s="47">
        <v>14</v>
      </c>
      <c r="F349" s="47">
        <v>6</v>
      </c>
      <c r="G349" s="47"/>
      <c r="H349" s="47">
        <v>14</v>
      </c>
    </row>
    <row r="350" spans="1:8" x14ac:dyDescent="0.25">
      <c r="A350" s="45" t="s">
        <v>104</v>
      </c>
      <c r="B350" s="47">
        <v>11</v>
      </c>
      <c r="C350" s="47">
        <v>11</v>
      </c>
      <c r="D350" s="47">
        <v>9</v>
      </c>
      <c r="E350" s="47">
        <v>10</v>
      </c>
      <c r="F350" s="47">
        <v>9</v>
      </c>
      <c r="G350" s="47"/>
      <c r="H350" s="47">
        <v>28</v>
      </c>
    </row>
    <row r="351" spans="1:8" x14ac:dyDescent="0.25">
      <c r="A351" s="45" t="s">
        <v>105</v>
      </c>
      <c r="B351" s="47">
        <v>10</v>
      </c>
      <c r="C351" s="47">
        <v>11</v>
      </c>
      <c r="D351" s="47">
        <v>9</v>
      </c>
      <c r="E351" s="47">
        <v>8</v>
      </c>
      <c r="F351" s="47">
        <v>9</v>
      </c>
      <c r="G351" s="47"/>
      <c r="H351" s="47">
        <v>24</v>
      </c>
    </row>
    <row r="352" spans="1:8" x14ac:dyDescent="0.25">
      <c r="A352" s="45" t="s">
        <v>107</v>
      </c>
      <c r="B352" s="47">
        <v>1</v>
      </c>
      <c r="C352" s="47">
        <v>1</v>
      </c>
      <c r="D352" s="47"/>
      <c r="E352" s="47">
        <v>1</v>
      </c>
      <c r="F352" s="47">
        <v>1</v>
      </c>
      <c r="G352" s="47"/>
      <c r="H352" s="47">
        <v>3</v>
      </c>
    </row>
    <row r="353" spans="1:8" x14ac:dyDescent="0.25">
      <c r="A353" s="46" t="s">
        <v>5</v>
      </c>
      <c r="B353" s="47">
        <v>2543</v>
      </c>
      <c r="C353" s="47">
        <v>2692</v>
      </c>
      <c r="D353" s="47">
        <v>2756</v>
      </c>
      <c r="E353" s="47">
        <v>3091</v>
      </c>
      <c r="F353" s="47">
        <v>3338</v>
      </c>
      <c r="G353" s="47">
        <v>3576</v>
      </c>
      <c r="H353" s="47">
        <v>8331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14"/>
  <sheetViews>
    <sheetView zoomScaleNormal="100" workbookViewId="0">
      <selection activeCell="AC8" sqref="AC8"/>
    </sheetView>
  </sheetViews>
  <sheetFormatPr defaultRowHeight="14.4" x14ac:dyDescent="0.3"/>
  <cols>
    <col min="1" max="1" width="15.6640625" bestFit="1" customWidth="1"/>
    <col min="2" max="2" width="27.5546875" bestFit="1" customWidth="1"/>
    <col min="3" max="4" width="5" bestFit="1" customWidth="1"/>
    <col min="5" max="5" width="4.33203125" bestFit="1" customWidth="1"/>
    <col min="6" max="6" width="5" bestFit="1" customWidth="1"/>
    <col min="7" max="7" width="4.33203125" bestFit="1" customWidth="1"/>
    <col min="8" max="8" width="6.88671875" bestFit="1" customWidth="1"/>
    <col min="9" max="9" width="4.33203125" style="3" bestFit="1" customWidth="1"/>
    <col min="10" max="10" width="6" bestFit="1" customWidth="1"/>
    <col min="11" max="25" width="5" bestFit="1" customWidth="1"/>
    <col min="26" max="26" width="4.33203125" bestFit="1" customWidth="1"/>
    <col min="27" max="29" width="5" bestFit="1" customWidth="1"/>
    <col min="30" max="31" width="3.88671875" bestFit="1" customWidth="1"/>
    <col min="32" max="32" width="3.6640625" style="3" bestFit="1" customWidth="1"/>
    <col min="33" max="33" width="4.33203125" style="3" bestFit="1" customWidth="1"/>
    <col min="34" max="34" width="3.88671875" style="2" bestFit="1" customWidth="1"/>
  </cols>
  <sheetData>
    <row r="1" spans="1:35" ht="164.4" x14ac:dyDescent="0.3">
      <c r="A1" s="5" t="s">
        <v>76</v>
      </c>
      <c r="B1" s="8" t="s">
        <v>209</v>
      </c>
      <c r="C1" s="9" t="s">
        <v>41</v>
      </c>
      <c r="D1" s="10" t="s">
        <v>42</v>
      </c>
      <c r="E1" s="11" t="s">
        <v>43</v>
      </c>
      <c r="F1" s="9" t="s">
        <v>44</v>
      </c>
      <c r="G1" s="11" t="s">
        <v>45</v>
      </c>
      <c r="H1" s="9" t="s">
        <v>46</v>
      </c>
      <c r="I1" s="15" t="s">
        <v>47</v>
      </c>
      <c r="J1" s="9" t="s">
        <v>48</v>
      </c>
      <c r="K1" s="10" t="s">
        <v>58</v>
      </c>
      <c r="L1" s="10" t="s">
        <v>49</v>
      </c>
      <c r="M1" s="10" t="s">
        <v>59</v>
      </c>
      <c r="N1" s="10" t="s">
        <v>50</v>
      </c>
      <c r="O1" s="10" t="s">
        <v>60</v>
      </c>
      <c r="P1" s="10" t="s">
        <v>51</v>
      </c>
      <c r="Q1" s="10" t="s">
        <v>61</v>
      </c>
      <c r="R1" s="10" t="s">
        <v>52</v>
      </c>
      <c r="S1" s="10" t="s">
        <v>62</v>
      </c>
      <c r="T1" s="10" t="s">
        <v>53</v>
      </c>
      <c r="U1" s="10" t="s">
        <v>63</v>
      </c>
      <c r="V1" s="10" t="s">
        <v>54</v>
      </c>
      <c r="W1" s="10" t="s">
        <v>64</v>
      </c>
      <c r="X1" s="10" t="s">
        <v>55</v>
      </c>
      <c r="Y1" s="10" t="s">
        <v>65</v>
      </c>
      <c r="Z1" s="11" t="s">
        <v>83</v>
      </c>
      <c r="AA1" s="9" t="s">
        <v>81</v>
      </c>
      <c r="AB1" s="10" t="s">
        <v>80</v>
      </c>
      <c r="AC1" s="10" t="s">
        <v>79</v>
      </c>
      <c r="AD1" s="10" t="s">
        <v>78</v>
      </c>
      <c r="AE1" s="11" t="s">
        <v>77</v>
      </c>
      <c r="AF1" s="20" t="s">
        <v>82</v>
      </c>
      <c r="AG1" s="20" t="s">
        <v>56</v>
      </c>
      <c r="AH1" s="23" t="s">
        <v>57</v>
      </c>
      <c r="AI1" s="4"/>
    </row>
    <row r="2" spans="1:35" x14ac:dyDescent="0.3">
      <c r="A2" s="5" t="s">
        <v>33</v>
      </c>
      <c r="B2" s="8" t="s">
        <v>74</v>
      </c>
      <c r="C2" s="19">
        <v>84</v>
      </c>
      <c r="D2" s="6">
        <v>80.2</v>
      </c>
      <c r="E2" s="13">
        <v>4</v>
      </c>
      <c r="F2" s="14">
        <v>4.8</v>
      </c>
      <c r="G2" s="13">
        <v>4</v>
      </c>
      <c r="H2" s="16" t="s">
        <v>66</v>
      </c>
      <c r="I2" s="17" t="s">
        <v>66</v>
      </c>
      <c r="J2" s="12" t="s">
        <v>66</v>
      </c>
      <c r="K2" s="6" t="s">
        <v>66</v>
      </c>
      <c r="L2" s="6" t="s">
        <v>66</v>
      </c>
      <c r="M2" s="6" t="s">
        <v>66</v>
      </c>
      <c r="N2" s="6" t="s">
        <v>66</v>
      </c>
      <c r="O2" s="6" t="s">
        <v>66</v>
      </c>
      <c r="P2" s="6" t="s">
        <v>66</v>
      </c>
      <c r="Q2" s="6" t="s">
        <v>66</v>
      </c>
      <c r="R2" s="6" t="s">
        <v>66</v>
      </c>
      <c r="S2" s="6" t="s">
        <v>66</v>
      </c>
      <c r="T2" s="6" t="s">
        <v>66</v>
      </c>
      <c r="U2" s="6" t="s">
        <v>66</v>
      </c>
      <c r="V2" s="6" t="s">
        <v>66</v>
      </c>
      <c r="W2" s="6" t="s">
        <v>66</v>
      </c>
      <c r="X2" s="6" t="s">
        <v>66</v>
      </c>
      <c r="Y2" s="6" t="s">
        <v>66</v>
      </c>
      <c r="Z2" s="17" t="s">
        <v>66</v>
      </c>
      <c r="AA2" s="12">
        <v>25</v>
      </c>
      <c r="AB2" s="6">
        <v>71.2</v>
      </c>
      <c r="AC2" s="6">
        <v>3.8</v>
      </c>
      <c r="AD2" s="6">
        <v>0</v>
      </c>
      <c r="AE2" s="18">
        <v>0</v>
      </c>
      <c r="AF2" s="21">
        <v>3</v>
      </c>
      <c r="AG2" s="21" t="s">
        <v>66</v>
      </c>
      <c r="AH2" s="24">
        <v>3.7</v>
      </c>
    </row>
    <row r="3" spans="1:35" x14ac:dyDescent="0.3">
      <c r="A3" s="5" t="s">
        <v>36</v>
      </c>
      <c r="B3" s="8" t="s">
        <v>68</v>
      </c>
      <c r="C3" s="19">
        <v>88.9</v>
      </c>
      <c r="D3" s="6">
        <v>84.7</v>
      </c>
      <c r="E3" s="13">
        <v>4</v>
      </c>
      <c r="F3" s="14">
        <v>4.4000000000000004</v>
      </c>
      <c r="G3" s="13">
        <v>3</v>
      </c>
      <c r="H3" s="16">
        <v>-5.1999999999999998E-2</v>
      </c>
      <c r="I3" s="17">
        <v>3</v>
      </c>
      <c r="J3" s="12">
        <v>48.1</v>
      </c>
      <c r="K3" s="6">
        <v>50.2</v>
      </c>
      <c r="L3" s="6">
        <v>47.2</v>
      </c>
      <c r="M3" s="6">
        <v>48</v>
      </c>
      <c r="N3" s="6">
        <v>49.1</v>
      </c>
      <c r="O3" s="6">
        <v>50.2</v>
      </c>
      <c r="P3" s="6">
        <v>50</v>
      </c>
      <c r="Q3" s="6">
        <v>55.5</v>
      </c>
      <c r="R3" s="6">
        <v>44</v>
      </c>
      <c r="S3" s="6">
        <v>50.2</v>
      </c>
      <c r="T3" s="6">
        <v>47.2</v>
      </c>
      <c r="U3" s="6">
        <v>49</v>
      </c>
      <c r="V3" s="7">
        <v>52.4</v>
      </c>
      <c r="W3" s="6">
        <v>51.1</v>
      </c>
      <c r="X3" s="6">
        <v>48.3</v>
      </c>
      <c r="Y3" s="6">
        <v>49.1</v>
      </c>
      <c r="Z3" s="17">
        <v>1</v>
      </c>
      <c r="AA3" s="12">
        <v>38.6</v>
      </c>
      <c r="AB3" s="6">
        <v>58.9</v>
      </c>
      <c r="AC3" s="6">
        <v>0.7</v>
      </c>
      <c r="AD3" s="6">
        <v>1.4</v>
      </c>
      <c r="AE3" s="18">
        <v>0.3</v>
      </c>
      <c r="AF3" s="21">
        <v>2</v>
      </c>
      <c r="AG3" s="21" t="s">
        <v>66</v>
      </c>
      <c r="AH3" s="24">
        <v>2.6</v>
      </c>
    </row>
    <row r="4" spans="1:35" x14ac:dyDescent="0.3">
      <c r="A4" s="5" t="s">
        <v>35</v>
      </c>
      <c r="B4" s="8" t="s">
        <v>67</v>
      </c>
      <c r="C4" s="12">
        <v>72.5</v>
      </c>
      <c r="D4" s="6">
        <v>75.3</v>
      </c>
      <c r="E4" s="13">
        <v>3</v>
      </c>
      <c r="F4" s="14">
        <v>4.3</v>
      </c>
      <c r="G4" s="13">
        <v>3</v>
      </c>
      <c r="H4" s="16">
        <v>2E-3</v>
      </c>
      <c r="I4" s="17">
        <v>3</v>
      </c>
      <c r="J4" s="19">
        <v>50.8</v>
      </c>
      <c r="K4" s="6">
        <v>49.3</v>
      </c>
      <c r="L4" s="7">
        <v>49</v>
      </c>
      <c r="M4" s="6">
        <v>48.5</v>
      </c>
      <c r="N4" s="6">
        <v>50.1</v>
      </c>
      <c r="O4" s="6">
        <v>50.7</v>
      </c>
      <c r="P4" s="7">
        <v>57.9</v>
      </c>
      <c r="Q4" s="6">
        <v>56.2</v>
      </c>
      <c r="R4" s="6">
        <v>40</v>
      </c>
      <c r="S4" s="6">
        <v>51.2</v>
      </c>
      <c r="T4" s="6">
        <v>49.1</v>
      </c>
      <c r="U4" s="6">
        <v>49.3</v>
      </c>
      <c r="V4" s="7">
        <v>52.9</v>
      </c>
      <c r="W4" s="6">
        <v>50.6</v>
      </c>
      <c r="X4" s="6">
        <v>46.1</v>
      </c>
      <c r="Y4" s="6">
        <v>49.3</v>
      </c>
      <c r="Z4" s="17">
        <v>3</v>
      </c>
      <c r="AA4" s="12">
        <v>52.4</v>
      </c>
      <c r="AB4" s="6">
        <v>44.8</v>
      </c>
      <c r="AC4" s="6">
        <v>1.9</v>
      </c>
      <c r="AD4" s="6">
        <v>1</v>
      </c>
      <c r="AE4" s="18">
        <v>0</v>
      </c>
      <c r="AF4" s="21">
        <v>4</v>
      </c>
      <c r="AG4" s="21">
        <v>4</v>
      </c>
      <c r="AH4" s="24">
        <v>3.4</v>
      </c>
    </row>
    <row r="5" spans="1:35" x14ac:dyDescent="0.3">
      <c r="A5" s="5" t="s">
        <v>37</v>
      </c>
      <c r="B5" s="8" t="s">
        <v>69</v>
      </c>
      <c r="C5" s="19">
        <v>96.4</v>
      </c>
      <c r="D5" s="6">
        <v>84.1</v>
      </c>
      <c r="E5" s="13">
        <v>4</v>
      </c>
      <c r="F5" s="14">
        <v>4.4000000000000004</v>
      </c>
      <c r="G5" s="13">
        <v>3</v>
      </c>
      <c r="H5" s="16" t="s">
        <v>66</v>
      </c>
      <c r="I5" s="17" t="s">
        <v>66</v>
      </c>
      <c r="J5" s="12" t="s">
        <v>66</v>
      </c>
      <c r="K5" s="6" t="s">
        <v>66</v>
      </c>
      <c r="L5" s="6" t="s">
        <v>66</v>
      </c>
      <c r="M5" s="6" t="s">
        <v>66</v>
      </c>
      <c r="N5" s="6" t="s">
        <v>66</v>
      </c>
      <c r="O5" s="6" t="s">
        <v>66</v>
      </c>
      <c r="P5" s="6" t="s">
        <v>66</v>
      </c>
      <c r="Q5" s="6" t="s">
        <v>66</v>
      </c>
      <c r="R5" s="6" t="s">
        <v>66</v>
      </c>
      <c r="S5" s="6" t="s">
        <v>66</v>
      </c>
      <c r="T5" s="6" t="s">
        <v>66</v>
      </c>
      <c r="U5" s="6" t="s">
        <v>66</v>
      </c>
      <c r="V5" s="6" t="s">
        <v>66</v>
      </c>
      <c r="W5" s="6" t="s">
        <v>66</v>
      </c>
      <c r="X5" s="6" t="s">
        <v>66</v>
      </c>
      <c r="Y5" s="6" t="s">
        <v>66</v>
      </c>
      <c r="Z5" s="17" t="s">
        <v>66</v>
      </c>
      <c r="AA5" s="12">
        <v>43.1</v>
      </c>
      <c r="AB5" s="6">
        <v>50.8</v>
      </c>
      <c r="AC5" s="6">
        <v>3.1</v>
      </c>
      <c r="AD5" s="6">
        <v>1.5</v>
      </c>
      <c r="AE5" s="18">
        <v>1.5</v>
      </c>
      <c r="AF5" s="21">
        <v>2</v>
      </c>
      <c r="AG5" s="21" t="s">
        <v>66</v>
      </c>
      <c r="AH5" s="24">
        <v>3</v>
      </c>
    </row>
    <row r="6" spans="1:35" x14ac:dyDescent="0.3">
      <c r="A6" s="5" t="s">
        <v>34</v>
      </c>
      <c r="B6" s="8" t="s">
        <v>75</v>
      </c>
      <c r="C6" s="12">
        <v>20</v>
      </c>
      <c r="D6" s="6">
        <v>58.3</v>
      </c>
      <c r="E6" s="13">
        <v>2</v>
      </c>
      <c r="F6" s="14">
        <v>3.5</v>
      </c>
      <c r="G6" s="13">
        <v>3</v>
      </c>
      <c r="H6" s="16" t="s">
        <v>66</v>
      </c>
      <c r="I6" s="17" t="s">
        <v>66</v>
      </c>
      <c r="J6" s="12" t="s">
        <v>66</v>
      </c>
      <c r="K6" s="6" t="s">
        <v>66</v>
      </c>
      <c r="L6" s="6" t="s">
        <v>66</v>
      </c>
      <c r="M6" s="6" t="s">
        <v>66</v>
      </c>
      <c r="N6" s="6" t="s">
        <v>66</v>
      </c>
      <c r="O6" s="6" t="s">
        <v>66</v>
      </c>
      <c r="P6" s="6" t="s">
        <v>66</v>
      </c>
      <c r="Q6" s="6" t="s">
        <v>66</v>
      </c>
      <c r="R6" s="6" t="s">
        <v>66</v>
      </c>
      <c r="S6" s="6" t="s">
        <v>66</v>
      </c>
      <c r="T6" s="6" t="s">
        <v>66</v>
      </c>
      <c r="U6" s="6" t="s">
        <v>66</v>
      </c>
      <c r="V6" s="6" t="s">
        <v>66</v>
      </c>
      <c r="W6" s="6" t="s">
        <v>66</v>
      </c>
      <c r="X6" s="6" t="s">
        <v>66</v>
      </c>
      <c r="Y6" s="6" t="s">
        <v>66</v>
      </c>
      <c r="Z6" s="17" t="s">
        <v>66</v>
      </c>
      <c r="AA6" s="12">
        <v>50</v>
      </c>
      <c r="AB6" s="6">
        <v>0</v>
      </c>
      <c r="AC6" s="6">
        <v>50</v>
      </c>
      <c r="AD6" s="6">
        <v>0</v>
      </c>
      <c r="AE6" s="18">
        <v>0</v>
      </c>
      <c r="AF6" s="21">
        <v>1</v>
      </c>
      <c r="AG6" s="21" t="s">
        <v>66</v>
      </c>
      <c r="AH6" s="24">
        <v>2</v>
      </c>
    </row>
    <row r="7" spans="1:35" x14ac:dyDescent="0.3">
      <c r="A7" s="5" t="s">
        <v>40</v>
      </c>
      <c r="B7" s="8" t="s">
        <v>72</v>
      </c>
      <c r="C7" s="19">
        <v>89.5</v>
      </c>
      <c r="D7" s="6">
        <v>80.7</v>
      </c>
      <c r="E7" s="13">
        <v>4</v>
      </c>
      <c r="F7" s="14">
        <v>4.2</v>
      </c>
      <c r="G7" s="13">
        <v>3</v>
      </c>
      <c r="H7" s="16">
        <v>0.129</v>
      </c>
      <c r="I7" s="22">
        <v>4</v>
      </c>
      <c r="J7" s="19">
        <v>54.7</v>
      </c>
      <c r="K7" s="6">
        <v>51.8</v>
      </c>
      <c r="L7" s="7">
        <v>53</v>
      </c>
      <c r="M7" s="6">
        <v>46.9</v>
      </c>
      <c r="N7" s="7">
        <v>50.7</v>
      </c>
      <c r="O7" s="6">
        <v>49.3</v>
      </c>
      <c r="P7" s="7">
        <v>60.7</v>
      </c>
      <c r="Q7" s="6">
        <v>54.2</v>
      </c>
      <c r="R7" s="7">
        <v>66.7</v>
      </c>
      <c r="S7" s="6">
        <v>48.3</v>
      </c>
      <c r="T7" s="7">
        <v>54</v>
      </c>
      <c r="U7" s="6">
        <v>48.5</v>
      </c>
      <c r="V7" s="7">
        <v>56.9</v>
      </c>
      <c r="W7" s="6">
        <v>52</v>
      </c>
      <c r="X7" s="6">
        <v>46.5</v>
      </c>
      <c r="Y7" s="6">
        <v>48.8</v>
      </c>
      <c r="Z7" s="17">
        <v>4</v>
      </c>
      <c r="AA7" s="12">
        <v>20</v>
      </c>
      <c r="AB7" s="6">
        <v>73.3</v>
      </c>
      <c r="AC7" s="6">
        <v>0</v>
      </c>
      <c r="AD7" s="6">
        <v>6.7</v>
      </c>
      <c r="AE7" s="18">
        <v>0</v>
      </c>
      <c r="AF7" s="21">
        <v>3</v>
      </c>
      <c r="AG7" s="21">
        <v>4</v>
      </c>
      <c r="AH7" s="24">
        <v>3.2</v>
      </c>
    </row>
    <row r="8" spans="1:35" x14ac:dyDescent="0.3">
      <c r="A8" s="5" t="s">
        <v>32</v>
      </c>
      <c r="B8" s="8" t="s">
        <v>73</v>
      </c>
      <c r="C8" s="12">
        <v>55.6</v>
      </c>
      <c r="D8" s="6">
        <v>62.5</v>
      </c>
      <c r="E8" s="13">
        <v>3</v>
      </c>
      <c r="F8" s="14">
        <v>4.5999999999999996</v>
      </c>
      <c r="G8" s="13">
        <v>4</v>
      </c>
      <c r="H8" s="16" t="s">
        <v>66</v>
      </c>
      <c r="I8" s="17" t="s">
        <v>66</v>
      </c>
      <c r="J8" s="12" t="s">
        <v>66</v>
      </c>
      <c r="K8" s="6" t="s">
        <v>66</v>
      </c>
      <c r="L8" s="6" t="s">
        <v>66</v>
      </c>
      <c r="M8" s="6" t="s">
        <v>66</v>
      </c>
      <c r="N8" s="6" t="s">
        <v>66</v>
      </c>
      <c r="O8" s="6" t="s">
        <v>66</v>
      </c>
      <c r="P8" s="6" t="s">
        <v>66</v>
      </c>
      <c r="Q8" s="6" t="s">
        <v>66</v>
      </c>
      <c r="R8" s="6" t="s">
        <v>66</v>
      </c>
      <c r="S8" s="6" t="s">
        <v>66</v>
      </c>
      <c r="T8" s="6" t="s">
        <v>66</v>
      </c>
      <c r="U8" s="6" t="s">
        <v>66</v>
      </c>
      <c r="V8" s="6" t="s">
        <v>66</v>
      </c>
      <c r="W8" s="6" t="s">
        <v>66</v>
      </c>
      <c r="X8" s="6" t="s">
        <v>66</v>
      </c>
      <c r="Y8" s="6" t="s">
        <v>66</v>
      </c>
      <c r="Z8" s="17" t="s">
        <v>66</v>
      </c>
      <c r="AA8" s="12">
        <v>38.9</v>
      </c>
      <c r="AB8" s="6">
        <v>61.1</v>
      </c>
      <c r="AC8" s="6">
        <v>0</v>
      </c>
      <c r="AD8" s="6">
        <v>0</v>
      </c>
      <c r="AE8" s="18">
        <v>0</v>
      </c>
      <c r="AF8" s="21">
        <v>4</v>
      </c>
      <c r="AG8" s="21" t="s">
        <v>66</v>
      </c>
      <c r="AH8" s="24">
        <v>3.7</v>
      </c>
    </row>
    <row r="9" spans="1:35" x14ac:dyDescent="0.3">
      <c r="A9" s="5" t="s">
        <v>39</v>
      </c>
      <c r="B9" s="8" t="s">
        <v>71</v>
      </c>
      <c r="C9" s="19">
        <v>90</v>
      </c>
      <c r="D9" s="6">
        <v>82.9</v>
      </c>
      <c r="E9" s="13">
        <v>4</v>
      </c>
      <c r="F9" s="14">
        <v>4.4000000000000004</v>
      </c>
      <c r="G9" s="13">
        <v>3</v>
      </c>
      <c r="H9" s="16" t="s">
        <v>66</v>
      </c>
      <c r="I9" s="17" t="s">
        <v>66</v>
      </c>
      <c r="J9" s="12" t="s">
        <v>66</v>
      </c>
      <c r="K9" s="6" t="s">
        <v>66</v>
      </c>
      <c r="L9" s="6" t="s">
        <v>66</v>
      </c>
      <c r="M9" s="6" t="s">
        <v>66</v>
      </c>
      <c r="N9" s="6" t="s">
        <v>66</v>
      </c>
      <c r="O9" s="6" t="s">
        <v>66</v>
      </c>
      <c r="P9" s="6" t="s">
        <v>66</v>
      </c>
      <c r="Q9" s="6" t="s">
        <v>66</v>
      </c>
      <c r="R9" s="6" t="s">
        <v>66</v>
      </c>
      <c r="S9" s="6" t="s">
        <v>66</v>
      </c>
      <c r="T9" s="6" t="s">
        <v>66</v>
      </c>
      <c r="U9" s="6" t="s">
        <v>66</v>
      </c>
      <c r="V9" s="6" t="s">
        <v>66</v>
      </c>
      <c r="W9" s="6" t="s">
        <v>66</v>
      </c>
      <c r="X9" s="6" t="s">
        <v>66</v>
      </c>
      <c r="Y9" s="6" t="s">
        <v>66</v>
      </c>
      <c r="Z9" s="17" t="s">
        <v>66</v>
      </c>
      <c r="AA9" s="12">
        <v>45.2</v>
      </c>
      <c r="AB9" s="6">
        <v>54.8</v>
      </c>
      <c r="AC9" s="6">
        <v>0</v>
      </c>
      <c r="AD9" s="6">
        <v>0</v>
      </c>
      <c r="AE9" s="18">
        <v>0</v>
      </c>
      <c r="AF9" s="21">
        <v>4</v>
      </c>
      <c r="AG9" s="21">
        <v>4</v>
      </c>
      <c r="AH9" s="24">
        <v>3.7</v>
      </c>
    </row>
    <row r="10" spans="1:35" x14ac:dyDescent="0.3">
      <c r="A10" s="5" t="s">
        <v>38</v>
      </c>
      <c r="B10" s="25" t="s">
        <v>70</v>
      </c>
      <c r="C10" s="26">
        <v>78.599999999999994</v>
      </c>
      <c r="D10" s="27">
        <v>75.8</v>
      </c>
      <c r="E10" s="28">
        <v>3</v>
      </c>
      <c r="F10" s="29">
        <v>4.5999999999999996</v>
      </c>
      <c r="G10" s="28">
        <v>4</v>
      </c>
      <c r="H10" s="30" t="s">
        <v>66</v>
      </c>
      <c r="I10" s="31" t="s">
        <v>66</v>
      </c>
      <c r="J10" s="32" t="s">
        <v>66</v>
      </c>
      <c r="K10" s="27" t="s">
        <v>66</v>
      </c>
      <c r="L10" s="27" t="s">
        <v>66</v>
      </c>
      <c r="M10" s="27" t="s">
        <v>66</v>
      </c>
      <c r="N10" s="27" t="s">
        <v>66</v>
      </c>
      <c r="O10" s="27" t="s">
        <v>66</v>
      </c>
      <c r="P10" s="27" t="s">
        <v>66</v>
      </c>
      <c r="Q10" s="27" t="s">
        <v>66</v>
      </c>
      <c r="R10" s="27" t="s">
        <v>66</v>
      </c>
      <c r="S10" s="27" t="s">
        <v>66</v>
      </c>
      <c r="T10" s="27" t="s">
        <v>66</v>
      </c>
      <c r="U10" s="27" t="s">
        <v>66</v>
      </c>
      <c r="V10" s="27" t="s">
        <v>66</v>
      </c>
      <c r="W10" s="27" t="s">
        <v>66</v>
      </c>
      <c r="X10" s="27" t="s">
        <v>66</v>
      </c>
      <c r="Y10" s="27" t="s">
        <v>66</v>
      </c>
      <c r="Z10" s="31" t="s">
        <v>66</v>
      </c>
      <c r="AA10" s="32">
        <v>34.1</v>
      </c>
      <c r="AB10" s="27">
        <v>62.5</v>
      </c>
      <c r="AC10" s="27">
        <v>2.2999999999999998</v>
      </c>
      <c r="AD10" s="27">
        <v>0</v>
      </c>
      <c r="AE10" s="33">
        <v>1.1000000000000001</v>
      </c>
      <c r="AF10" s="34">
        <v>2</v>
      </c>
      <c r="AG10" s="34" t="s">
        <v>66</v>
      </c>
      <c r="AH10" s="35">
        <v>3</v>
      </c>
    </row>
    <row r="11" spans="1:35" x14ac:dyDescent="0.3">
      <c r="A11" s="38" t="s">
        <v>210</v>
      </c>
      <c r="B11" s="5" t="s">
        <v>206</v>
      </c>
      <c r="C11" s="12">
        <v>75</v>
      </c>
      <c r="D11" s="6">
        <v>80.7</v>
      </c>
      <c r="E11" s="13">
        <v>3</v>
      </c>
      <c r="F11" s="14">
        <v>4.4000000000000004</v>
      </c>
      <c r="G11" s="1">
        <v>3</v>
      </c>
      <c r="H11" s="30" t="s">
        <v>66</v>
      </c>
      <c r="I11" s="30" t="s">
        <v>66</v>
      </c>
      <c r="J11" s="30" t="s">
        <v>66</v>
      </c>
      <c r="K11" s="30" t="s">
        <v>66</v>
      </c>
      <c r="L11" s="30" t="s">
        <v>66</v>
      </c>
      <c r="M11" s="30" t="s">
        <v>66</v>
      </c>
      <c r="N11" s="30" t="s">
        <v>66</v>
      </c>
      <c r="O11" s="30" t="s">
        <v>66</v>
      </c>
      <c r="P11" s="30" t="s">
        <v>66</v>
      </c>
      <c r="Q11" s="30" t="s">
        <v>66</v>
      </c>
      <c r="R11" s="30" t="s">
        <v>66</v>
      </c>
      <c r="S11" s="30" t="s">
        <v>66</v>
      </c>
      <c r="T11" s="30" t="s">
        <v>66</v>
      </c>
      <c r="U11" s="30" t="s">
        <v>66</v>
      </c>
      <c r="V11" s="30" t="s">
        <v>66</v>
      </c>
      <c r="W11" s="30" t="s">
        <v>66</v>
      </c>
      <c r="X11" s="30" t="s">
        <v>66</v>
      </c>
      <c r="Y11" s="30" t="s">
        <v>66</v>
      </c>
      <c r="Z11" s="30" t="s">
        <v>66</v>
      </c>
      <c r="AA11" s="12">
        <v>54.8</v>
      </c>
      <c r="AB11" s="6">
        <v>45.2</v>
      </c>
      <c r="AC11" s="6">
        <v>0</v>
      </c>
      <c r="AD11" s="6">
        <v>0</v>
      </c>
      <c r="AE11" s="18">
        <v>0</v>
      </c>
      <c r="AF11" s="37">
        <v>4</v>
      </c>
      <c r="AG11" s="34" t="s">
        <v>66</v>
      </c>
      <c r="AH11" s="36">
        <v>3.3</v>
      </c>
    </row>
    <row r="12" spans="1:35" x14ac:dyDescent="0.3">
      <c r="A12" s="38" t="s">
        <v>24</v>
      </c>
      <c r="B12" s="5" t="s">
        <v>205</v>
      </c>
      <c r="C12" s="19">
        <v>84.2</v>
      </c>
      <c r="D12" s="6">
        <v>80.8</v>
      </c>
      <c r="E12" s="13">
        <v>3</v>
      </c>
      <c r="F12" s="14">
        <v>4.4000000000000004</v>
      </c>
      <c r="G12" s="13">
        <v>3</v>
      </c>
      <c r="H12" s="16">
        <v>-0.13200000000000001</v>
      </c>
      <c r="I12" s="17">
        <v>3</v>
      </c>
      <c r="J12" s="12">
        <v>45.2</v>
      </c>
      <c r="K12" s="6">
        <v>49.3</v>
      </c>
      <c r="L12" s="7">
        <v>49</v>
      </c>
      <c r="M12" s="6">
        <v>48.5</v>
      </c>
      <c r="N12" s="7">
        <v>50.7</v>
      </c>
      <c r="O12" s="6">
        <v>50.7</v>
      </c>
      <c r="P12" s="6">
        <v>38.1</v>
      </c>
      <c r="Q12" s="6">
        <v>56.2</v>
      </c>
      <c r="R12" s="7">
        <v>85.7</v>
      </c>
      <c r="S12" s="6">
        <v>51.2</v>
      </c>
      <c r="T12" s="6">
        <v>49</v>
      </c>
      <c r="U12" s="6">
        <v>49.3</v>
      </c>
      <c r="V12" s="6">
        <v>47.4</v>
      </c>
      <c r="W12" s="6">
        <v>50.6</v>
      </c>
      <c r="X12" s="7">
        <v>59.7</v>
      </c>
      <c r="Y12" s="6">
        <v>49.3</v>
      </c>
      <c r="Z12" s="17">
        <v>2</v>
      </c>
      <c r="AA12" s="12">
        <v>43.5</v>
      </c>
      <c r="AB12" s="6">
        <v>52.2</v>
      </c>
      <c r="AC12" s="6">
        <v>2.2000000000000002</v>
      </c>
      <c r="AD12" s="6">
        <v>2.2000000000000002</v>
      </c>
      <c r="AE12" s="18">
        <v>0</v>
      </c>
      <c r="AF12" s="21">
        <v>4</v>
      </c>
      <c r="AG12" s="21" t="s">
        <v>66</v>
      </c>
      <c r="AH12" s="24">
        <v>3</v>
      </c>
    </row>
    <row r="13" spans="1:35" x14ac:dyDescent="0.3">
      <c r="A13" s="38" t="s">
        <v>31</v>
      </c>
      <c r="B13" s="5" t="s">
        <v>207</v>
      </c>
      <c r="C13" s="12">
        <v>0</v>
      </c>
      <c r="D13" s="6">
        <v>66.7</v>
      </c>
      <c r="E13" s="13" t="s">
        <v>66</v>
      </c>
      <c r="F13" s="14" t="s">
        <v>66</v>
      </c>
      <c r="G13" s="13" t="s">
        <v>66</v>
      </c>
      <c r="H13" s="16" t="s">
        <v>66</v>
      </c>
      <c r="I13" s="17" t="s">
        <v>66</v>
      </c>
      <c r="J13" s="12" t="s">
        <v>66</v>
      </c>
      <c r="K13" s="6" t="s">
        <v>66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  <c r="T13" s="6" t="s">
        <v>66</v>
      </c>
      <c r="U13" s="6" t="s">
        <v>66</v>
      </c>
      <c r="V13" s="7" t="s">
        <v>66</v>
      </c>
      <c r="W13" s="6" t="s">
        <v>66</v>
      </c>
      <c r="X13" s="6" t="s">
        <v>66</v>
      </c>
      <c r="Y13" s="6" t="s">
        <v>66</v>
      </c>
      <c r="Z13" s="17" t="s">
        <v>66</v>
      </c>
      <c r="AA13" s="12">
        <v>16.7</v>
      </c>
      <c r="AB13" s="6">
        <v>83.3</v>
      </c>
      <c r="AC13" s="6">
        <v>0</v>
      </c>
      <c r="AD13" s="6">
        <v>0</v>
      </c>
      <c r="AE13" s="18">
        <v>0</v>
      </c>
      <c r="AF13" s="21">
        <v>3</v>
      </c>
      <c r="AG13" s="21" t="s">
        <v>66</v>
      </c>
      <c r="AH13" s="24">
        <v>1</v>
      </c>
    </row>
    <row r="14" spans="1:35" x14ac:dyDescent="0.3">
      <c r="A14" s="38" t="s">
        <v>211</v>
      </c>
      <c r="B14" s="5" t="s">
        <v>208</v>
      </c>
      <c r="C14" s="36">
        <v>80</v>
      </c>
      <c r="D14" s="36">
        <v>86.3</v>
      </c>
      <c r="E14" s="1">
        <v>2</v>
      </c>
      <c r="F14" s="14" t="s">
        <v>66</v>
      </c>
      <c r="G14" s="14" t="s">
        <v>66</v>
      </c>
      <c r="H14" s="1">
        <v>0.23100000000000001</v>
      </c>
      <c r="I14" s="39">
        <v>3</v>
      </c>
      <c r="J14" s="40">
        <v>54.7</v>
      </c>
      <c r="K14" s="36">
        <v>51.8</v>
      </c>
      <c r="L14" s="40">
        <v>53</v>
      </c>
      <c r="M14" s="36">
        <v>46.9</v>
      </c>
      <c r="N14" s="40">
        <v>50.7</v>
      </c>
      <c r="O14" s="36">
        <v>49.3</v>
      </c>
      <c r="P14" s="40">
        <v>60.7</v>
      </c>
      <c r="Q14" s="36">
        <v>54.2</v>
      </c>
      <c r="R14" s="40">
        <v>66.7</v>
      </c>
      <c r="S14" s="36">
        <v>48.3</v>
      </c>
      <c r="T14" s="40">
        <v>54</v>
      </c>
      <c r="U14" s="36">
        <v>48.5</v>
      </c>
      <c r="V14" s="40">
        <v>56.9</v>
      </c>
      <c r="W14" s="36">
        <v>52</v>
      </c>
      <c r="X14" s="36">
        <v>46.5</v>
      </c>
      <c r="Y14" s="36">
        <v>48.8</v>
      </c>
      <c r="Z14" s="41">
        <v>4</v>
      </c>
      <c r="AA14" s="36">
        <v>20</v>
      </c>
      <c r="AB14" s="36">
        <v>73.3</v>
      </c>
      <c r="AC14" s="36">
        <v>0</v>
      </c>
      <c r="AD14" s="36">
        <v>6.7</v>
      </c>
      <c r="AE14" s="36">
        <v>0</v>
      </c>
      <c r="AF14" s="39">
        <v>3</v>
      </c>
      <c r="AG14" s="39">
        <v>4</v>
      </c>
      <c r="AH14" s="36">
        <v>3.2</v>
      </c>
    </row>
  </sheetData>
  <conditionalFormatting sqref="C11:F11">
    <cfRule type="cellIs" dxfId="34" priority="4" operator="equal">
      <formula>"N/A"</formula>
    </cfRule>
  </conditionalFormatting>
  <conditionalFormatting sqref="C2:AH10">
    <cfRule type="cellIs" dxfId="33" priority="23" operator="equal">
      <formula>"N/A"</formula>
    </cfRule>
  </conditionalFormatting>
  <conditionalFormatting sqref="C12:AH13">
    <cfRule type="cellIs" dxfId="32" priority="6" operator="equal">
      <formula>"N/A"</formula>
    </cfRule>
  </conditionalFormatting>
  <conditionalFormatting sqref="E2:E13">
    <cfRule type="cellIs" dxfId="31" priority="3" operator="equal">
      <formula>4</formula>
    </cfRule>
  </conditionalFormatting>
  <conditionalFormatting sqref="F14:G14">
    <cfRule type="cellIs" dxfId="30" priority="1" operator="equal">
      <formula>"N/A"</formula>
    </cfRule>
  </conditionalFormatting>
  <conditionalFormatting sqref="G2:G10 I2:I10 AF2:AF10">
    <cfRule type="cellIs" dxfId="29" priority="25" operator="equal">
      <formula>4</formula>
    </cfRule>
  </conditionalFormatting>
  <conditionalFormatting sqref="G12:G13 I12:I13 AF12:AF13">
    <cfRule type="cellIs" dxfId="28" priority="8" operator="equal">
      <formula>4</formula>
    </cfRule>
  </conditionalFormatting>
  <conditionalFormatting sqref="H11:AE11">
    <cfRule type="cellIs" dxfId="27" priority="17" operator="equal">
      <formula>"N/A"</formula>
    </cfRule>
  </conditionalFormatting>
  <conditionalFormatting sqref="J2:J10">
    <cfRule type="cellIs" dxfId="26" priority="27" operator="greaterThan">
      <formula>$K$2</formula>
    </cfRule>
  </conditionalFormatting>
  <conditionalFormatting sqref="J12:J13">
    <cfRule type="cellIs" dxfId="25" priority="10" operator="greaterThan">
      <formula>$K$2</formula>
    </cfRule>
  </conditionalFormatting>
  <conditionalFormatting sqref="Z2:Z10">
    <cfRule type="cellIs" dxfId="24" priority="22" operator="equal">
      <formula>4</formula>
    </cfRule>
  </conditionalFormatting>
  <conditionalFormatting sqref="Z12:Z13">
    <cfRule type="cellIs" dxfId="23" priority="5" operator="equal">
      <formula>4</formula>
    </cfRule>
  </conditionalFormatting>
  <conditionalFormatting sqref="AG11">
    <cfRule type="cellIs" dxfId="22" priority="20" operator="equal">
      <formula>"N/A"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60"/>
  <sheetViews>
    <sheetView tabSelected="1" zoomScale="70" zoomScaleNormal="70" workbookViewId="0">
      <selection sqref="A1:I1"/>
    </sheetView>
  </sheetViews>
  <sheetFormatPr defaultColWidth="8.88671875" defaultRowHeight="13.8" x14ac:dyDescent="0.25"/>
  <cols>
    <col min="1" max="1" width="31.44140625" style="49" customWidth="1"/>
    <col min="2" max="2" width="4.6640625" style="49" customWidth="1"/>
    <col min="3" max="3" width="4.6640625" style="49" bestFit="1" customWidth="1"/>
    <col min="4" max="4" width="4.5546875" style="49" bestFit="1" customWidth="1"/>
    <col min="5" max="5" width="4.6640625" style="49" bestFit="1" customWidth="1"/>
    <col min="6" max="6" width="4.5546875" style="49" bestFit="1" customWidth="1"/>
    <col min="7" max="7" width="5.88671875" style="49" bestFit="1" customWidth="1"/>
    <col min="8" max="9" width="4.6640625" style="49" bestFit="1" customWidth="1"/>
    <col min="10" max="10" width="5.109375" style="49" bestFit="1" customWidth="1"/>
    <col min="11" max="18" width="4.6640625" style="49" bestFit="1" customWidth="1"/>
    <col min="19" max="19" width="4.88671875" style="49" bestFit="1" customWidth="1"/>
    <col min="20" max="23" width="4.6640625" style="49" bestFit="1" customWidth="1"/>
    <col min="24" max="25" width="4.5546875" style="49" bestFit="1" customWidth="1"/>
    <col min="26" max="29" width="4.6640625" style="49" bestFit="1" customWidth="1"/>
    <col min="30" max="30" width="4.5546875" style="49" bestFit="1" customWidth="1"/>
    <col min="31" max="35" width="4.6640625" style="49" bestFit="1" customWidth="1"/>
    <col min="36" max="37" width="4.5546875" style="49" bestFit="1" customWidth="1"/>
    <col min="38" max="41" width="4.6640625" style="49" bestFit="1" customWidth="1"/>
    <col min="42" max="43" width="4.5546875" style="49" bestFit="1" customWidth="1"/>
    <col min="44" max="47" width="4.6640625" style="49" bestFit="1" customWidth="1"/>
    <col min="48" max="49" width="4.5546875" style="49" bestFit="1" customWidth="1"/>
    <col min="50" max="53" width="4.6640625" style="49" bestFit="1" customWidth="1"/>
    <col min="54" max="66" width="4.5546875" style="49" bestFit="1" customWidth="1"/>
    <col min="67" max="16384" width="8.88671875" style="49"/>
  </cols>
  <sheetData>
    <row r="1" spans="1:23" s="43" customFormat="1" ht="20.399999999999999" x14ac:dyDescent="0.35">
      <c r="A1" s="187" t="s">
        <v>221</v>
      </c>
      <c r="B1" s="187"/>
      <c r="C1" s="187"/>
      <c r="D1" s="187"/>
      <c r="E1" s="187"/>
      <c r="F1" s="187"/>
      <c r="G1" s="187"/>
      <c r="H1" s="187"/>
      <c r="I1" s="188"/>
      <c r="J1" s="184" t="s">
        <v>220</v>
      </c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6"/>
    </row>
    <row r="2" spans="1:23" s="43" customFormat="1" x14ac:dyDescent="0.25">
      <c r="A2" s="189" t="s">
        <v>217</v>
      </c>
      <c r="B2" s="189"/>
      <c r="C2" s="189"/>
      <c r="D2" s="189"/>
      <c r="E2" s="189"/>
      <c r="F2" s="189"/>
      <c r="G2" s="189"/>
      <c r="H2" s="189"/>
      <c r="I2" s="190"/>
      <c r="J2" s="90" t="s">
        <v>213</v>
      </c>
      <c r="K2" s="180" t="s">
        <v>214</v>
      </c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1"/>
    </row>
    <row r="3" spans="1:23" s="43" customFormat="1" x14ac:dyDescent="0.25">
      <c r="A3" s="189"/>
      <c r="B3" s="189"/>
      <c r="C3" s="189"/>
      <c r="D3" s="189"/>
      <c r="E3" s="189"/>
      <c r="F3" s="189"/>
      <c r="G3" s="189"/>
      <c r="H3" s="189"/>
      <c r="I3" s="190"/>
      <c r="J3" s="74">
        <v>4</v>
      </c>
      <c r="K3" s="180" t="s">
        <v>215</v>
      </c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1"/>
    </row>
    <row r="4" spans="1:23" s="43" customFormat="1" ht="14.4" thickBot="1" x14ac:dyDescent="0.3">
      <c r="A4" s="191"/>
      <c r="B4" s="191"/>
      <c r="C4" s="191"/>
      <c r="D4" s="191"/>
      <c r="E4" s="191"/>
      <c r="F4" s="191"/>
      <c r="G4" s="191"/>
      <c r="H4" s="191"/>
      <c r="I4" s="192"/>
      <c r="J4" s="75" t="s">
        <v>66</v>
      </c>
      <c r="K4" s="182" t="s">
        <v>216</v>
      </c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3"/>
    </row>
    <row r="5" spans="1:23" ht="14.4" thickBot="1" x14ac:dyDescent="0.3">
      <c r="A5" s="64"/>
      <c r="B5" s="64"/>
      <c r="C5" s="64"/>
      <c r="D5" s="64"/>
      <c r="E5" s="64"/>
      <c r="F5" s="64"/>
      <c r="G5" s="64"/>
      <c r="H5" s="64"/>
      <c r="I5" s="64"/>
      <c r="J5" s="91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</row>
    <row r="6" spans="1:23" ht="18" thickBot="1" x14ac:dyDescent="0.35">
      <c r="A6" s="104" t="s">
        <v>218</v>
      </c>
      <c r="B6" s="174">
        <v>2020</v>
      </c>
      <c r="C6" s="175"/>
      <c r="D6" s="175"/>
      <c r="E6" s="175"/>
      <c r="F6" s="176"/>
      <c r="G6" s="174">
        <v>2021</v>
      </c>
      <c r="H6" s="175"/>
      <c r="I6" s="175"/>
      <c r="J6" s="175"/>
      <c r="K6" s="176"/>
      <c r="L6" s="174">
        <v>2022</v>
      </c>
      <c r="M6" s="175"/>
      <c r="N6" s="175"/>
      <c r="O6" s="175"/>
      <c r="P6" s="176"/>
      <c r="Q6" s="174">
        <v>2023</v>
      </c>
      <c r="R6" s="175"/>
      <c r="S6" s="175"/>
      <c r="T6" s="175"/>
      <c r="U6" s="176"/>
      <c r="V6" s="110"/>
    </row>
    <row r="7" spans="1:23" ht="101.4" thickBot="1" x14ac:dyDescent="0.3">
      <c r="A7" s="84" t="s">
        <v>212</v>
      </c>
      <c r="B7" s="88" t="s">
        <v>41</v>
      </c>
      <c r="C7" s="89" t="s">
        <v>42</v>
      </c>
      <c r="D7" s="89" t="s">
        <v>43</v>
      </c>
      <c r="E7" s="89" t="s">
        <v>44</v>
      </c>
      <c r="F7" s="129" t="s">
        <v>45</v>
      </c>
      <c r="G7" s="88" t="s">
        <v>41</v>
      </c>
      <c r="H7" s="89" t="s">
        <v>42</v>
      </c>
      <c r="I7" s="89" t="s">
        <v>43</v>
      </c>
      <c r="J7" s="89" t="s">
        <v>44</v>
      </c>
      <c r="K7" s="129" t="s">
        <v>45</v>
      </c>
      <c r="L7" s="88" t="s">
        <v>41</v>
      </c>
      <c r="M7" s="89" t="s">
        <v>42</v>
      </c>
      <c r="N7" s="89" t="s">
        <v>43</v>
      </c>
      <c r="O7" s="89" t="s">
        <v>44</v>
      </c>
      <c r="P7" s="129" t="s">
        <v>45</v>
      </c>
      <c r="Q7" s="88" t="s">
        <v>41</v>
      </c>
      <c r="R7" s="89" t="s">
        <v>42</v>
      </c>
      <c r="S7" s="89" t="s">
        <v>43</v>
      </c>
      <c r="T7" s="89" t="s">
        <v>44</v>
      </c>
      <c r="U7" s="129" t="s">
        <v>45</v>
      </c>
    </row>
    <row r="8" spans="1:23" x14ac:dyDescent="0.25">
      <c r="A8" s="111" t="s">
        <v>74</v>
      </c>
      <c r="B8" s="101">
        <v>88.1</v>
      </c>
      <c r="C8" s="52">
        <v>78.3</v>
      </c>
      <c r="D8" s="52">
        <v>4</v>
      </c>
      <c r="E8" s="53">
        <v>4.3899999999999997</v>
      </c>
      <c r="F8" s="105">
        <v>3</v>
      </c>
      <c r="G8" s="51">
        <v>68.8</v>
      </c>
      <c r="H8" s="52">
        <v>76.900000000000006</v>
      </c>
      <c r="I8" s="52">
        <v>2</v>
      </c>
      <c r="J8" s="53">
        <v>4.29</v>
      </c>
      <c r="K8" s="105">
        <v>3</v>
      </c>
      <c r="L8" s="51">
        <v>76.2</v>
      </c>
      <c r="M8" s="52">
        <v>78.2</v>
      </c>
      <c r="N8" s="52">
        <v>3</v>
      </c>
      <c r="O8" s="53">
        <v>4.66</v>
      </c>
      <c r="P8" s="105">
        <v>4</v>
      </c>
      <c r="Q8" s="51">
        <v>70.968000000000004</v>
      </c>
      <c r="R8" s="52">
        <v>78.363</v>
      </c>
      <c r="S8" s="52">
        <v>2</v>
      </c>
      <c r="T8" s="53">
        <v>4.6363599999999998</v>
      </c>
      <c r="U8" s="54">
        <v>4</v>
      </c>
      <c r="V8" s="99"/>
    </row>
    <row r="9" spans="1:23" x14ac:dyDescent="0.25">
      <c r="A9" s="111" t="s">
        <v>68</v>
      </c>
      <c r="B9" s="101">
        <v>88.1</v>
      </c>
      <c r="C9" s="56">
        <v>88</v>
      </c>
      <c r="D9" s="56">
        <v>3</v>
      </c>
      <c r="E9" s="57">
        <v>4.47</v>
      </c>
      <c r="F9" s="106">
        <v>3</v>
      </c>
      <c r="G9" s="101">
        <v>88.1</v>
      </c>
      <c r="H9" s="56">
        <v>84</v>
      </c>
      <c r="I9" s="56">
        <v>3</v>
      </c>
      <c r="J9" s="57">
        <v>4.43</v>
      </c>
      <c r="K9" s="106">
        <v>3</v>
      </c>
      <c r="L9" s="101">
        <v>87.8</v>
      </c>
      <c r="M9" s="56">
        <v>85.1</v>
      </c>
      <c r="N9" s="56">
        <v>3</v>
      </c>
      <c r="O9" s="57">
        <v>4.3499999999999996</v>
      </c>
      <c r="P9" s="106">
        <v>3</v>
      </c>
      <c r="Q9" s="101">
        <v>90.643000000000001</v>
      </c>
      <c r="R9" s="56">
        <v>86.278999999999996</v>
      </c>
      <c r="S9" s="56">
        <v>4</v>
      </c>
      <c r="T9" s="57">
        <v>4.4352299999999998</v>
      </c>
      <c r="U9" s="58">
        <v>3</v>
      </c>
      <c r="V9" s="99"/>
    </row>
    <row r="10" spans="1:23" x14ac:dyDescent="0.25">
      <c r="A10" s="111" t="s">
        <v>67</v>
      </c>
      <c r="B10" s="101">
        <v>88.1</v>
      </c>
      <c r="C10" s="56">
        <v>79.8</v>
      </c>
      <c r="D10" s="56">
        <v>4</v>
      </c>
      <c r="E10" s="57">
        <v>4.5999999999999996</v>
      </c>
      <c r="F10" s="106">
        <v>4</v>
      </c>
      <c r="G10" s="55">
        <v>87.5</v>
      </c>
      <c r="H10" s="56">
        <v>84.5</v>
      </c>
      <c r="I10" s="56">
        <v>3</v>
      </c>
      <c r="J10" s="57">
        <v>4.5199999999999996</v>
      </c>
      <c r="K10" s="106">
        <v>4</v>
      </c>
      <c r="L10" s="101">
        <v>82.5</v>
      </c>
      <c r="M10" s="56">
        <v>76.3</v>
      </c>
      <c r="N10" s="56">
        <v>3</v>
      </c>
      <c r="O10" s="57">
        <v>4.3899999999999997</v>
      </c>
      <c r="P10" s="106">
        <v>3</v>
      </c>
      <c r="Q10" s="101">
        <v>82.978999999999999</v>
      </c>
      <c r="R10" s="56">
        <v>81.513000000000005</v>
      </c>
      <c r="S10" s="56">
        <v>3</v>
      </c>
      <c r="T10" s="57">
        <v>4.1627900000000002</v>
      </c>
      <c r="U10" s="58">
        <v>3</v>
      </c>
      <c r="V10" s="99"/>
    </row>
    <row r="11" spans="1:23" x14ac:dyDescent="0.25">
      <c r="A11" s="111" t="s">
        <v>69</v>
      </c>
      <c r="B11" s="55">
        <v>84.6</v>
      </c>
      <c r="C11" s="56">
        <v>86</v>
      </c>
      <c r="D11" s="56">
        <v>3</v>
      </c>
      <c r="E11" s="57">
        <v>4.09</v>
      </c>
      <c r="F11" s="106">
        <v>3</v>
      </c>
      <c r="G11" s="55">
        <v>76</v>
      </c>
      <c r="H11" s="56">
        <v>81.8</v>
      </c>
      <c r="I11" s="56">
        <v>2</v>
      </c>
      <c r="J11" s="57">
        <v>4.04</v>
      </c>
      <c r="K11" s="106">
        <v>3</v>
      </c>
      <c r="L11" s="101">
        <v>87.5</v>
      </c>
      <c r="M11" s="56">
        <v>78.3</v>
      </c>
      <c r="N11" s="56">
        <v>4</v>
      </c>
      <c r="O11" s="57">
        <v>4.2300000000000004</v>
      </c>
      <c r="P11" s="106">
        <v>3</v>
      </c>
      <c r="Q11" s="55">
        <v>80</v>
      </c>
      <c r="R11" s="56">
        <v>82.427000000000007</v>
      </c>
      <c r="S11" s="56">
        <v>3</v>
      </c>
      <c r="T11" s="57">
        <v>4.2727300000000001</v>
      </c>
      <c r="U11" s="58">
        <v>3</v>
      </c>
      <c r="V11" s="99"/>
    </row>
    <row r="12" spans="1:23" x14ac:dyDescent="0.25">
      <c r="A12" s="111" t="s">
        <v>75</v>
      </c>
      <c r="B12" s="59">
        <v>62.5</v>
      </c>
      <c r="C12" s="56">
        <v>66.7</v>
      </c>
      <c r="D12" s="56">
        <v>3</v>
      </c>
      <c r="E12" s="57">
        <v>2.17</v>
      </c>
      <c r="F12" s="106">
        <v>2</v>
      </c>
      <c r="G12" s="101">
        <v>100</v>
      </c>
      <c r="H12" s="56">
        <v>80</v>
      </c>
      <c r="I12" s="56" t="s">
        <v>66</v>
      </c>
      <c r="J12" s="56" t="s">
        <v>66</v>
      </c>
      <c r="K12" s="106" t="s">
        <v>66</v>
      </c>
      <c r="L12" s="59" t="s">
        <v>66</v>
      </c>
      <c r="M12" s="56" t="s">
        <v>66</v>
      </c>
      <c r="N12" s="56" t="s">
        <v>66</v>
      </c>
      <c r="O12" s="56" t="s">
        <v>66</v>
      </c>
      <c r="P12" s="106" t="s">
        <v>66</v>
      </c>
      <c r="Q12" s="59" t="s">
        <v>66</v>
      </c>
      <c r="R12" s="56" t="s">
        <v>66</v>
      </c>
      <c r="S12" s="56" t="s">
        <v>66</v>
      </c>
      <c r="T12" s="56" t="s">
        <v>66</v>
      </c>
      <c r="U12" s="58" t="s">
        <v>66</v>
      </c>
      <c r="V12" s="99"/>
    </row>
    <row r="13" spans="1:23" x14ac:dyDescent="0.25">
      <c r="A13" s="111" t="s">
        <v>72</v>
      </c>
      <c r="B13" s="55">
        <v>72</v>
      </c>
      <c r="C13" s="56">
        <v>84</v>
      </c>
      <c r="D13" s="56">
        <v>2</v>
      </c>
      <c r="E13" s="57">
        <v>3.7</v>
      </c>
      <c r="F13" s="106">
        <v>3</v>
      </c>
      <c r="G13" s="101">
        <v>83.3</v>
      </c>
      <c r="H13" s="56">
        <v>80.400000000000006</v>
      </c>
      <c r="I13" s="56">
        <v>3</v>
      </c>
      <c r="J13" s="57">
        <v>4.59</v>
      </c>
      <c r="K13" s="106">
        <v>4</v>
      </c>
      <c r="L13" s="55">
        <v>66.7</v>
      </c>
      <c r="M13" s="56">
        <v>80</v>
      </c>
      <c r="N13" s="56">
        <v>2</v>
      </c>
      <c r="O13" s="57">
        <v>4.2</v>
      </c>
      <c r="P13" s="106">
        <v>3</v>
      </c>
      <c r="Q13" s="101">
        <v>92.308000000000007</v>
      </c>
      <c r="R13" s="56">
        <v>82.278000000000006</v>
      </c>
      <c r="S13" s="56">
        <v>3</v>
      </c>
      <c r="T13" s="57">
        <v>4.2222200000000001</v>
      </c>
      <c r="U13" s="58">
        <v>3</v>
      </c>
      <c r="V13" s="99"/>
    </row>
    <row r="14" spans="1:23" x14ac:dyDescent="0.25">
      <c r="A14" s="111" t="s">
        <v>208</v>
      </c>
      <c r="B14" s="101">
        <v>88.1</v>
      </c>
      <c r="C14" s="56">
        <v>91.5</v>
      </c>
      <c r="D14" s="56">
        <v>3</v>
      </c>
      <c r="E14" s="57">
        <v>5</v>
      </c>
      <c r="F14" s="106">
        <v>4</v>
      </c>
      <c r="G14" s="101">
        <v>100</v>
      </c>
      <c r="H14" s="56">
        <v>90.9</v>
      </c>
      <c r="I14" s="56">
        <v>4</v>
      </c>
      <c r="J14" s="57">
        <v>4.5</v>
      </c>
      <c r="K14" s="106">
        <v>4</v>
      </c>
      <c r="L14" s="59">
        <v>68.8</v>
      </c>
      <c r="M14" s="56">
        <v>82.4</v>
      </c>
      <c r="N14" s="56">
        <v>2</v>
      </c>
      <c r="O14" s="57">
        <v>4.2699999999999996</v>
      </c>
      <c r="P14" s="106">
        <v>3</v>
      </c>
      <c r="Q14" s="59">
        <v>83.332999999999998</v>
      </c>
      <c r="R14" s="56">
        <v>88</v>
      </c>
      <c r="S14" s="56">
        <v>2</v>
      </c>
      <c r="T14" s="57">
        <v>3.8</v>
      </c>
      <c r="U14" s="58">
        <v>3</v>
      </c>
      <c r="V14" s="99"/>
    </row>
    <row r="15" spans="1:23" x14ac:dyDescent="0.25">
      <c r="A15" s="111" t="s">
        <v>73</v>
      </c>
      <c r="B15" s="55">
        <v>78.900000000000006</v>
      </c>
      <c r="C15" s="56">
        <v>76.599999999999994</v>
      </c>
      <c r="D15" s="56">
        <v>3</v>
      </c>
      <c r="E15" s="57">
        <v>4.71</v>
      </c>
      <c r="F15" s="106">
        <v>4</v>
      </c>
      <c r="G15" s="101">
        <v>90</v>
      </c>
      <c r="H15" s="56">
        <v>77.3</v>
      </c>
      <c r="I15" s="56">
        <v>3</v>
      </c>
      <c r="J15" s="57">
        <v>4.5999999999999996</v>
      </c>
      <c r="K15" s="106">
        <v>4</v>
      </c>
      <c r="L15" s="55">
        <v>66.7</v>
      </c>
      <c r="M15" s="56">
        <v>73.3</v>
      </c>
      <c r="N15" s="56">
        <v>3</v>
      </c>
      <c r="O15" s="57">
        <v>4.28</v>
      </c>
      <c r="P15" s="106">
        <v>3</v>
      </c>
      <c r="Q15" s="101">
        <v>62.5</v>
      </c>
      <c r="R15" s="56">
        <v>53.845999999999997</v>
      </c>
      <c r="S15" s="56">
        <v>3</v>
      </c>
      <c r="T15" s="57">
        <v>4.4666699999999997</v>
      </c>
      <c r="U15" s="58">
        <v>3</v>
      </c>
      <c r="V15" s="99"/>
    </row>
    <row r="16" spans="1:23" x14ac:dyDescent="0.25">
      <c r="A16" s="111" t="s">
        <v>71</v>
      </c>
      <c r="B16" s="101">
        <v>88.1</v>
      </c>
      <c r="C16" s="56">
        <v>82.6</v>
      </c>
      <c r="D16" s="56">
        <v>3</v>
      </c>
      <c r="E16" s="57">
        <v>3.27</v>
      </c>
      <c r="F16" s="106">
        <v>3</v>
      </c>
      <c r="G16" s="101">
        <v>93.3</v>
      </c>
      <c r="H16" s="56">
        <v>82.9</v>
      </c>
      <c r="I16" s="56">
        <v>4</v>
      </c>
      <c r="J16" s="57">
        <v>4.28</v>
      </c>
      <c r="K16" s="106">
        <v>3</v>
      </c>
      <c r="L16" s="101">
        <v>79</v>
      </c>
      <c r="M16" s="56">
        <v>75</v>
      </c>
      <c r="N16" s="56">
        <v>3</v>
      </c>
      <c r="O16" s="57">
        <v>3.7</v>
      </c>
      <c r="P16" s="106">
        <v>3</v>
      </c>
      <c r="Q16" s="101">
        <v>92.308000000000007</v>
      </c>
      <c r="R16" s="56">
        <v>82.257999999999996</v>
      </c>
      <c r="S16" s="56">
        <v>4</v>
      </c>
      <c r="T16" s="57">
        <v>4.38889</v>
      </c>
      <c r="U16" s="58">
        <v>3</v>
      </c>
      <c r="V16" s="99"/>
    </row>
    <row r="17" spans="1:33" x14ac:dyDescent="0.25">
      <c r="A17" s="112" t="s">
        <v>70</v>
      </c>
      <c r="B17" s="101">
        <v>88.1</v>
      </c>
      <c r="C17" s="56">
        <v>84.4</v>
      </c>
      <c r="D17" s="56">
        <v>3</v>
      </c>
      <c r="E17" s="57">
        <v>4.1399999999999997</v>
      </c>
      <c r="F17" s="106">
        <v>3</v>
      </c>
      <c r="G17" s="101">
        <v>81.3</v>
      </c>
      <c r="H17" s="56">
        <v>76.7</v>
      </c>
      <c r="I17" s="56">
        <v>3</v>
      </c>
      <c r="J17" s="57">
        <v>4.6399999999999997</v>
      </c>
      <c r="K17" s="106">
        <v>4</v>
      </c>
      <c r="L17" s="101">
        <v>92</v>
      </c>
      <c r="M17" s="56">
        <v>79.599999999999994</v>
      </c>
      <c r="N17" s="56">
        <v>4</v>
      </c>
      <c r="O17" s="57">
        <v>4.25</v>
      </c>
      <c r="P17" s="106">
        <v>3</v>
      </c>
      <c r="Q17" s="101">
        <v>81.25</v>
      </c>
      <c r="R17" s="56">
        <v>77.049000000000007</v>
      </c>
      <c r="S17" s="56">
        <v>3</v>
      </c>
      <c r="T17" s="57">
        <v>4.1794900000000004</v>
      </c>
      <c r="U17" s="58">
        <v>3</v>
      </c>
      <c r="V17" s="99"/>
    </row>
    <row r="18" spans="1:33" ht="14.4" thickBot="1" x14ac:dyDescent="0.3">
      <c r="A18" s="113" t="s">
        <v>222</v>
      </c>
      <c r="B18" s="60" t="s">
        <v>66</v>
      </c>
      <c r="C18" s="61" t="s">
        <v>66</v>
      </c>
      <c r="D18" s="61" t="s">
        <v>66</v>
      </c>
      <c r="E18" s="62" t="s">
        <v>66</v>
      </c>
      <c r="F18" s="107" t="s">
        <v>66</v>
      </c>
      <c r="G18" s="115">
        <v>87.5</v>
      </c>
      <c r="H18" s="61">
        <v>84.5</v>
      </c>
      <c r="I18" s="61">
        <v>3</v>
      </c>
      <c r="J18" s="62">
        <v>4.7</v>
      </c>
      <c r="K18" s="107">
        <v>4</v>
      </c>
      <c r="L18" s="115">
        <v>86.1</v>
      </c>
      <c r="M18" s="61">
        <v>77.5</v>
      </c>
      <c r="N18" s="61">
        <v>4</v>
      </c>
      <c r="O18" s="62">
        <v>4.2699999999999996</v>
      </c>
      <c r="P18" s="107">
        <v>3</v>
      </c>
      <c r="Q18" s="60">
        <v>74</v>
      </c>
      <c r="R18" s="61">
        <v>75.373000000000005</v>
      </c>
      <c r="S18" s="61">
        <v>3</v>
      </c>
      <c r="T18" s="62">
        <v>4.1864400000000002</v>
      </c>
      <c r="U18" s="63">
        <v>3</v>
      </c>
      <c r="V18" s="99"/>
    </row>
    <row r="19" spans="1:33" ht="14.4" thickBot="1" x14ac:dyDescent="0.3">
      <c r="C19" s="98"/>
      <c r="D19" s="99"/>
      <c r="E19" s="99"/>
      <c r="F19" s="100"/>
      <c r="G19" s="99"/>
      <c r="H19" s="98"/>
      <c r="I19" s="99"/>
      <c r="J19" s="99"/>
      <c r="K19" s="100"/>
      <c r="L19" s="99"/>
      <c r="M19" s="98"/>
      <c r="N19" s="99"/>
      <c r="O19" s="99"/>
      <c r="P19" s="100"/>
      <c r="Q19" s="99"/>
      <c r="R19" s="99"/>
      <c r="S19" s="98"/>
      <c r="T19" s="99"/>
      <c r="U19" s="99"/>
      <c r="V19" s="100"/>
      <c r="W19" s="99"/>
      <c r="X19" s="98"/>
      <c r="Y19" s="99"/>
      <c r="Z19" s="99"/>
      <c r="AA19" s="100"/>
      <c r="AB19" s="100"/>
      <c r="AC19" s="99"/>
    </row>
    <row r="20" spans="1:33" ht="15.6" thickBot="1" x14ac:dyDescent="0.3">
      <c r="A20" s="103" t="s">
        <v>223</v>
      </c>
      <c r="B20" s="171">
        <v>2020</v>
      </c>
      <c r="C20" s="172"/>
      <c r="D20" s="172"/>
      <c r="E20" s="172"/>
      <c r="F20" s="172"/>
      <c r="G20" s="172"/>
      <c r="H20" s="172"/>
      <c r="I20" s="173"/>
      <c r="J20" s="171">
        <v>2021</v>
      </c>
      <c r="K20" s="172"/>
      <c r="L20" s="172"/>
      <c r="M20" s="172"/>
      <c r="N20" s="172"/>
      <c r="O20" s="172"/>
      <c r="P20" s="172"/>
      <c r="Q20" s="173"/>
      <c r="R20" s="177">
        <v>2022</v>
      </c>
      <c r="S20" s="178"/>
      <c r="T20" s="178"/>
      <c r="U20" s="178"/>
      <c r="V20" s="178"/>
      <c r="W20" s="178"/>
      <c r="X20" s="178"/>
      <c r="Y20" s="179"/>
      <c r="Z20" s="177">
        <v>2023</v>
      </c>
      <c r="AA20" s="178"/>
      <c r="AB20" s="178"/>
      <c r="AC20" s="178"/>
      <c r="AD20" s="178"/>
      <c r="AE20" s="178"/>
      <c r="AF20" s="178"/>
      <c r="AG20" s="179"/>
    </row>
    <row r="21" spans="1:33" ht="173.4" thickBot="1" x14ac:dyDescent="0.3">
      <c r="A21" s="85" t="s">
        <v>212</v>
      </c>
      <c r="B21" s="88" t="s">
        <v>81</v>
      </c>
      <c r="C21" s="89" t="s">
        <v>80</v>
      </c>
      <c r="D21" s="89" t="s">
        <v>79</v>
      </c>
      <c r="E21" s="89" t="s">
        <v>78</v>
      </c>
      <c r="F21" s="89" t="s">
        <v>77</v>
      </c>
      <c r="G21" s="130" t="s">
        <v>82</v>
      </c>
      <c r="H21" s="114" t="s">
        <v>56</v>
      </c>
      <c r="I21" s="94" t="s">
        <v>57</v>
      </c>
      <c r="J21" s="66" t="s">
        <v>81</v>
      </c>
      <c r="K21" s="50" t="s">
        <v>80</v>
      </c>
      <c r="L21" s="50" t="s">
        <v>79</v>
      </c>
      <c r="M21" s="50" t="s">
        <v>78</v>
      </c>
      <c r="N21" s="50" t="s">
        <v>77</v>
      </c>
      <c r="O21" s="131" t="s">
        <v>82</v>
      </c>
      <c r="P21" s="76" t="s">
        <v>56</v>
      </c>
      <c r="Q21" s="78" t="s">
        <v>57</v>
      </c>
      <c r="R21" s="66" t="s">
        <v>81</v>
      </c>
      <c r="S21" s="50" t="s">
        <v>80</v>
      </c>
      <c r="T21" s="50" t="s">
        <v>79</v>
      </c>
      <c r="U21" s="50" t="s">
        <v>78</v>
      </c>
      <c r="V21" s="50" t="s">
        <v>77</v>
      </c>
      <c r="W21" s="131" t="s">
        <v>82</v>
      </c>
      <c r="X21" s="76" t="s">
        <v>315</v>
      </c>
      <c r="Y21" s="78" t="s">
        <v>57</v>
      </c>
      <c r="Z21" s="88" t="s">
        <v>81</v>
      </c>
      <c r="AA21" s="89" t="s">
        <v>80</v>
      </c>
      <c r="AB21" s="89" t="s">
        <v>79</v>
      </c>
      <c r="AC21" s="89" t="s">
        <v>78</v>
      </c>
      <c r="AD21" s="89" t="s">
        <v>77</v>
      </c>
      <c r="AE21" s="130" t="s">
        <v>82</v>
      </c>
      <c r="AF21" s="93" t="s">
        <v>315</v>
      </c>
      <c r="AG21" s="94" t="s">
        <v>57</v>
      </c>
    </row>
    <row r="22" spans="1:33" ht="13.8" customHeight="1" x14ac:dyDescent="0.25">
      <c r="A22" s="111" t="s">
        <v>74</v>
      </c>
      <c r="B22" s="79">
        <v>40</v>
      </c>
      <c r="C22" s="80">
        <v>60</v>
      </c>
      <c r="D22" s="80">
        <v>0</v>
      </c>
      <c r="E22" s="80">
        <v>0</v>
      </c>
      <c r="F22" s="80">
        <v>0</v>
      </c>
      <c r="G22" s="80">
        <v>4</v>
      </c>
      <c r="H22" s="80" t="s">
        <v>66</v>
      </c>
      <c r="I22" s="81">
        <v>3.7</v>
      </c>
      <c r="J22" s="79">
        <v>52.5</v>
      </c>
      <c r="K22" s="80">
        <v>47.5</v>
      </c>
      <c r="L22" s="80">
        <v>0</v>
      </c>
      <c r="M22" s="80">
        <v>0</v>
      </c>
      <c r="N22" s="80">
        <v>0</v>
      </c>
      <c r="O22" s="80">
        <v>4</v>
      </c>
      <c r="P22" s="80" t="s">
        <v>66</v>
      </c>
      <c r="Q22" s="81">
        <v>3.7</v>
      </c>
      <c r="R22" s="79" t="s">
        <v>66</v>
      </c>
      <c r="S22" s="79" t="s">
        <v>66</v>
      </c>
      <c r="T22" s="79" t="s">
        <v>66</v>
      </c>
      <c r="U22" s="79" t="s">
        <v>66</v>
      </c>
      <c r="V22" s="79" t="s">
        <v>66</v>
      </c>
      <c r="W22" s="79" t="s">
        <v>66</v>
      </c>
      <c r="X22" s="79">
        <v>4</v>
      </c>
      <c r="Y22" s="79">
        <v>3.5</v>
      </c>
      <c r="Z22" s="79">
        <v>57.895000000000003</v>
      </c>
      <c r="AA22" s="80">
        <v>39.473999999999997</v>
      </c>
      <c r="AB22" s="80">
        <v>2.6320000000000001</v>
      </c>
      <c r="AC22" s="80">
        <v>0</v>
      </c>
      <c r="AD22" s="80">
        <v>0</v>
      </c>
      <c r="AE22" s="80">
        <v>4</v>
      </c>
      <c r="AF22" s="80" t="s">
        <v>66</v>
      </c>
      <c r="AG22" s="81">
        <v>3.5</v>
      </c>
    </row>
    <row r="23" spans="1:33" ht="13.8" customHeight="1" x14ac:dyDescent="0.25">
      <c r="A23" s="111" t="s">
        <v>68</v>
      </c>
      <c r="B23" s="82">
        <v>50.6</v>
      </c>
      <c r="C23" s="67">
        <v>46</v>
      </c>
      <c r="D23" s="67">
        <v>1.7</v>
      </c>
      <c r="E23" s="67">
        <v>0.6</v>
      </c>
      <c r="F23" s="67">
        <v>1.1000000000000001</v>
      </c>
      <c r="G23" s="67">
        <v>2</v>
      </c>
      <c r="H23" s="67" t="s">
        <v>66</v>
      </c>
      <c r="I23" s="72">
        <v>2.6</v>
      </c>
      <c r="J23" s="82">
        <v>55</v>
      </c>
      <c r="K23" s="67">
        <v>41.1</v>
      </c>
      <c r="L23" s="67">
        <v>0.7</v>
      </c>
      <c r="M23" s="67">
        <v>2.2000000000000002</v>
      </c>
      <c r="N23" s="67">
        <v>1</v>
      </c>
      <c r="O23" s="67">
        <v>2</v>
      </c>
      <c r="P23" s="67" t="s">
        <v>66</v>
      </c>
      <c r="Q23" s="72">
        <v>2.6</v>
      </c>
      <c r="R23" s="82">
        <v>67.486000000000004</v>
      </c>
      <c r="S23" s="67">
        <v>31.966999999999999</v>
      </c>
      <c r="T23" s="67">
        <v>0.27300000000000002</v>
      </c>
      <c r="U23" s="67">
        <v>0.27300000000000002</v>
      </c>
      <c r="V23" s="67">
        <v>0</v>
      </c>
      <c r="W23" s="67">
        <v>4</v>
      </c>
      <c r="X23" s="67" t="s">
        <v>66</v>
      </c>
      <c r="Y23" s="72">
        <v>3.6</v>
      </c>
      <c r="Z23" s="82">
        <v>67.486000000000004</v>
      </c>
      <c r="AA23" s="67">
        <v>31.966999999999999</v>
      </c>
      <c r="AB23" s="67">
        <v>0.27300000000000002</v>
      </c>
      <c r="AC23" s="67">
        <v>0.27300000000000002</v>
      </c>
      <c r="AD23" s="67">
        <v>0</v>
      </c>
      <c r="AE23" s="67">
        <v>4</v>
      </c>
      <c r="AF23" s="67" t="s">
        <v>66</v>
      </c>
      <c r="AG23" s="72">
        <v>3.6</v>
      </c>
    </row>
    <row r="24" spans="1:33" ht="13.8" customHeight="1" x14ac:dyDescent="0.25">
      <c r="A24" s="111" t="s">
        <v>67</v>
      </c>
      <c r="B24" s="82">
        <v>54.7</v>
      </c>
      <c r="C24" s="67">
        <v>45.3</v>
      </c>
      <c r="D24" s="67">
        <v>0</v>
      </c>
      <c r="E24" s="67">
        <v>0</v>
      </c>
      <c r="F24" s="67">
        <v>0</v>
      </c>
      <c r="G24" s="67">
        <v>4</v>
      </c>
      <c r="H24" s="67" t="s">
        <v>66</v>
      </c>
      <c r="I24" s="72">
        <v>2.8</v>
      </c>
      <c r="J24" s="82">
        <v>56.8</v>
      </c>
      <c r="K24" s="67">
        <v>41.1</v>
      </c>
      <c r="L24" s="67">
        <v>2.1</v>
      </c>
      <c r="M24" s="67">
        <v>0</v>
      </c>
      <c r="N24" s="67">
        <v>0</v>
      </c>
      <c r="O24" s="67">
        <v>4</v>
      </c>
      <c r="P24" s="67" t="s">
        <v>66</v>
      </c>
      <c r="Q24" s="72">
        <v>2.8</v>
      </c>
      <c r="R24" s="82">
        <v>66.667000000000002</v>
      </c>
      <c r="S24" s="67">
        <v>31.884</v>
      </c>
      <c r="T24" s="67">
        <v>0</v>
      </c>
      <c r="U24" s="67">
        <v>1.4490000000000001</v>
      </c>
      <c r="V24" s="67">
        <v>0</v>
      </c>
      <c r="W24" s="67">
        <v>4</v>
      </c>
      <c r="X24" s="67" t="s">
        <v>66</v>
      </c>
      <c r="Y24" s="72">
        <v>3.2</v>
      </c>
      <c r="Z24" s="82">
        <v>66.667000000000002</v>
      </c>
      <c r="AA24" s="67">
        <v>31.884</v>
      </c>
      <c r="AB24" s="67">
        <v>0</v>
      </c>
      <c r="AC24" s="67">
        <v>1.4490000000000001</v>
      </c>
      <c r="AD24" s="67">
        <v>0</v>
      </c>
      <c r="AE24" s="67">
        <v>4</v>
      </c>
      <c r="AF24" s="67" t="s">
        <v>66</v>
      </c>
      <c r="AG24" s="72">
        <v>3.2</v>
      </c>
    </row>
    <row r="25" spans="1:33" ht="13.8" customHeight="1" thickBot="1" x14ac:dyDescent="0.3">
      <c r="A25" s="111" t="s">
        <v>69</v>
      </c>
      <c r="B25" s="82">
        <v>44.9</v>
      </c>
      <c r="C25" s="67">
        <v>49</v>
      </c>
      <c r="D25" s="67">
        <v>2</v>
      </c>
      <c r="E25" s="67">
        <v>4.0999999999999996</v>
      </c>
      <c r="F25" s="67">
        <v>0</v>
      </c>
      <c r="G25" s="67">
        <v>4</v>
      </c>
      <c r="H25" s="67" t="s">
        <v>66</v>
      </c>
      <c r="I25" s="72">
        <v>3.3</v>
      </c>
      <c r="J25" s="82">
        <v>54.4</v>
      </c>
      <c r="K25" s="67">
        <v>45.7</v>
      </c>
      <c r="L25" s="67">
        <v>0</v>
      </c>
      <c r="M25" s="67">
        <v>0</v>
      </c>
      <c r="N25" s="67">
        <v>0</v>
      </c>
      <c r="O25" s="67">
        <v>4</v>
      </c>
      <c r="P25" s="67" t="s">
        <v>66</v>
      </c>
      <c r="Q25" s="72">
        <v>3.3</v>
      </c>
      <c r="R25" s="82">
        <v>51.545999999999999</v>
      </c>
      <c r="S25" s="67">
        <v>48.454000000000001</v>
      </c>
      <c r="T25" s="67">
        <v>0</v>
      </c>
      <c r="U25" s="67">
        <v>0</v>
      </c>
      <c r="V25" s="67">
        <v>0</v>
      </c>
      <c r="W25" s="67">
        <v>4</v>
      </c>
      <c r="X25" s="67">
        <v>4</v>
      </c>
      <c r="Y25" s="72">
        <v>3.2</v>
      </c>
      <c r="Z25" s="82">
        <v>72.221999999999994</v>
      </c>
      <c r="AA25" s="67">
        <v>25</v>
      </c>
      <c r="AB25" s="67">
        <v>2.778</v>
      </c>
      <c r="AC25" s="67">
        <v>0</v>
      </c>
      <c r="AD25" s="67">
        <v>0</v>
      </c>
      <c r="AE25" s="67">
        <v>4</v>
      </c>
      <c r="AF25" s="67" t="s">
        <v>66</v>
      </c>
      <c r="AG25" s="72">
        <v>3.3</v>
      </c>
    </row>
    <row r="26" spans="1:33" ht="13.8" customHeight="1" x14ac:dyDescent="0.25">
      <c r="A26" s="111" t="s">
        <v>75</v>
      </c>
      <c r="B26" s="82">
        <v>50</v>
      </c>
      <c r="C26" s="67">
        <v>50</v>
      </c>
      <c r="D26" s="67">
        <v>0</v>
      </c>
      <c r="E26" s="67">
        <v>0</v>
      </c>
      <c r="F26" s="67">
        <v>0</v>
      </c>
      <c r="G26" s="67">
        <v>4</v>
      </c>
      <c r="H26" s="67" t="s">
        <v>66</v>
      </c>
      <c r="I26" s="72">
        <v>3</v>
      </c>
      <c r="J26" s="82">
        <v>50</v>
      </c>
      <c r="K26" s="67">
        <v>50</v>
      </c>
      <c r="L26" s="67">
        <v>0</v>
      </c>
      <c r="M26" s="67">
        <v>0</v>
      </c>
      <c r="N26" s="67">
        <v>0</v>
      </c>
      <c r="O26" s="67">
        <v>4</v>
      </c>
      <c r="P26" s="67" t="s">
        <v>66</v>
      </c>
      <c r="Q26" s="72">
        <v>3</v>
      </c>
      <c r="R26" s="79" t="s">
        <v>66</v>
      </c>
      <c r="S26" s="79" t="s">
        <v>66</v>
      </c>
      <c r="T26" s="79" t="s">
        <v>66</v>
      </c>
      <c r="U26" s="79" t="s">
        <v>66</v>
      </c>
      <c r="V26" s="79" t="s">
        <v>66</v>
      </c>
      <c r="W26" s="79" t="s">
        <v>66</v>
      </c>
      <c r="X26" s="79" t="s">
        <v>66</v>
      </c>
      <c r="Y26" s="79">
        <v>1</v>
      </c>
      <c r="Z26" s="67" t="s">
        <v>66</v>
      </c>
      <c r="AA26" s="67" t="s">
        <v>66</v>
      </c>
      <c r="AB26" s="67" t="s">
        <v>66</v>
      </c>
      <c r="AC26" s="67" t="s">
        <v>66</v>
      </c>
      <c r="AD26" s="67" t="s">
        <v>66</v>
      </c>
      <c r="AE26" s="67" t="s">
        <v>66</v>
      </c>
      <c r="AF26" s="67" t="s">
        <v>66</v>
      </c>
      <c r="AG26" s="72" t="s">
        <v>66</v>
      </c>
    </row>
    <row r="27" spans="1:33" ht="13.8" customHeight="1" x14ac:dyDescent="0.25">
      <c r="A27" s="111" t="s">
        <v>72</v>
      </c>
      <c r="B27" s="82">
        <v>37</v>
      </c>
      <c r="C27" s="67">
        <v>63</v>
      </c>
      <c r="D27" s="67">
        <v>0</v>
      </c>
      <c r="E27" s="67">
        <v>0</v>
      </c>
      <c r="F27" s="67">
        <v>0</v>
      </c>
      <c r="G27" s="67">
        <v>4</v>
      </c>
      <c r="H27" s="67" t="s">
        <v>66</v>
      </c>
      <c r="I27" s="72">
        <v>3.2</v>
      </c>
      <c r="J27" s="82">
        <v>51.5</v>
      </c>
      <c r="K27" s="67">
        <v>45.5</v>
      </c>
      <c r="L27" s="67">
        <v>0</v>
      </c>
      <c r="M27" s="67">
        <v>0</v>
      </c>
      <c r="N27" s="67">
        <v>3</v>
      </c>
      <c r="O27" s="67">
        <v>4</v>
      </c>
      <c r="P27" s="67" t="s">
        <v>66</v>
      </c>
      <c r="Q27" s="72">
        <v>3.2</v>
      </c>
      <c r="R27" s="82">
        <v>50</v>
      </c>
      <c r="S27" s="67">
        <v>38.889000000000003</v>
      </c>
      <c r="T27" s="67">
        <v>0</v>
      </c>
      <c r="U27" s="67">
        <v>5.556</v>
      </c>
      <c r="V27" s="67">
        <v>5.556</v>
      </c>
      <c r="W27" s="67">
        <v>2</v>
      </c>
      <c r="X27" s="67" t="s">
        <v>66</v>
      </c>
      <c r="Y27" s="72">
        <v>2.4</v>
      </c>
      <c r="Z27" s="82">
        <v>50</v>
      </c>
      <c r="AA27" s="67">
        <v>38.889000000000003</v>
      </c>
      <c r="AB27" s="67">
        <v>0</v>
      </c>
      <c r="AC27" s="67">
        <v>5.556</v>
      </c>
      <c r="AD27" s="67">
        <v>5.556</v>
      </c>
      <c r="AE27" s="67">
        <v>69.230999999999995</v>
      </c>
      <c r="AF27" s="67" t="s">
        <v>66</v>
      </c>
      <c r="AG27" s="72">
        <v>2</v>
      </c>
    </row>
    <row r="28" spans="1:33" ht="13.8" customHeight="1" x14ac:dyDescent="0.25">
      <c r="A28" s="111" t="s">
        <v>208</v>
      </c>
      <c r="B28" s="82">
        <v>50</v>
      </c>
      <c r="C28" s="67">
        <v>50</v>
      </c>
      <c r="D28" s="67">
        <v>0</v>
      </c>
      <c r="E28" s="67">
        <v>0</v>
      </c>
      <c r="F28" s="67">
        <v>0</v>
      </c>
      <c r="G28" s="67">
        <v>4</v>
      </c>
      <c r="H28" s="67">
        <v>4</v>
      </c>
      <c r="I28" s="72">
        <v>3.5</v>
      </c>
      <c r="J28" s="82">
        <v>69</v>
      </c>
      <c r="K28" s="67">
        <v>27.6</v>
      </c>
      <c r="L28" s="67">
        <v>3.5</v>
      </c>
      <c r="M28" s="67">
        <v>0</v>
      </c>
      <c r="N28" s="67">
        <v>0</v>
      </c>
      <c r="O28" s="67">
        <v>4</v>
      </c>
      <c r="P28" s="67">
        <v>4</v>
      </c>
      <c r="Q28" s="72">
        <v>3.5</v>
      </c>
      <c r="R28" s="82">
        <v>68.421000000000006</v>
      </c>
      <c r="S28" s="67">
        <v>31.579000000000001</v>
      </c>
      <c r="T28" s="67">
        <v>0</v>
      </c>
      <c r="U28" s="67">
        <v>0</v>
      </c>
      <c r="V28" s="67">
        <v>0</v>
      </c>
      <c r="W28" s="67">
        <v>4</v>
      </c>
      <c r="X28" s="67" t="s">
        <v>66</v>
      </c>
      <c r="Y28" s="72">
        <v>2.8</v>
      </c>
      <c r="Z28" s="82">
        <v>68.421000000000006</v>
      </c>
      <c r="AA28" s="67">
        <v>31.579000000000001</v>
      </c>
      <c r="AB28" s="67">
        <v>0</v>
      </c>
      <c r="AC28" s="67">
        <v>0</v>
      </c>
      <c r="AD28" s="67">
        <v>0</v>
      </c>
      <c r="AE28" s="67">
        <v>4</v>
      </c>
      <c r="AF28" s="67" t="s">
        <v>66</v>
      </c>
      <c r="AG28" s="72">
        <v>2.8</v>
      </c>
    </row>
    <row r="29" spans="1:33" ht="13.8" customHeight="1" x14ac:dyDescent="0.25">
      <c r="A29" s="111" t="s">
        <v>73</v>
      </c>
      <c r="B29" s="82">
        <v>42.3</v>
      </c>
      <c r="C29" s="67">
        <v>57.7</v>
      </c>
      <c r="D29" s="67">
        <v>0</v>
      </c>
      <c r="E29" s="67">
        <v>0</v>
      </c>
      <c r="F29" s="67">
        <v>0</v>
      </c>
      <c r="G29" s="67">
        <v>4</v>
      </c>
      <c r="H29" s="67" t="s">
        <v>66</v>
      </c>
      <c r="I29" s="72">
        <v>3.7</v>
      </c>
      <c r="J29" s="82">
        <v>51.9</v>
      </c>
      <c r="K29" s="67">
        <v>48.2</v>
      </c>
      <c r="L29" s="67">
        <v>0</v>
      </c>
      <c r="M29" s="67">
        <v>0</v>
      </c>
      <c r="N29" s="67">
        <v>0</v>
      </c>
      <c r="O29" s="67">
        <v>4</v>
      </c>
      <c r="P29" s="67" t="s">
        <v>66</v>
      </c>
      <c r="Q29" s="72">
        <v>3.7</v>
      </c>
      <c r="R29" s="82">
        <v>33.332999999999998</v>
      </c>
      <c r="S29" s="67">
        <v>66.667000000000002</v>
      </c>
      <c r="T29" s="67">
        <v>0</v>
      </c>
      <c r="U29" s="67">
        <v>0</v>
      </c>
      <c r="V29" s="67">
        <v>0</v>
      </c>
      <c r="W29" s="67">
        <v>4</v>
      </c>
      <c r="X29" s="67" t="s">
        <v>66</v>
      </c>
      <c r="Y29" s="72">
        <v>3.3</v>
      </c>
      <c r="Z29" s="82">
        <v>33.332999999999998</v>
      </c>
      <c r="AA29" s="67">
        <v>66.667000000000002</v>
      </c>
      <c r="AB29" s="67">
        <v>0</v>
      </c>
      <c r="AC29" s="67">
        <v>0</v>
      </c>
      <c r="AD29" s="67">
        <v>0</v>
      </c>
      <c r="AE29" s="67">
        <v>4</v>
      </c>
      <c r="AF29" s="67" t="s">
        <v>66</v>
      </c>
      <c r="AG29" s="72">
        <v>3.3</v>
      </c>
    </row>
    <row r="30" spans="1:33" ht="13.8" customHeight="1" x14ac:dyDescent="0.25">
      <c r="A30" s="111" t="s">
        <v>71</v>
      </c>
      <c r="B30" s="82">
        <v>54.8</v>
      </c>
      <c r="C30" s="67">
        <v>45.2</v>
      </c>
      <c r="D30" s="67">
        <v>0</v>
      </c>
      <c r="E30" s="67">
        <v>0</v>
      </c>
      <c r="F30" s="67">
        <v>0</v>
      </c>
      <c r="G30" s="67">
        <v>4</v>
      </c>
      <c r="H30" s="67">
        <v>4</v>
      </c>
      <c r="I30" s="72">
        <v>3.5</v>
      </c>
      <c r="J30" s="82">
        <v>50</v>
      </c>
      <c r="K30" s="67">
        <v>47.6</v>
      </c>
      <c r="L30" s="67">
        <v>2.4</v>
      </c>
      <c r="M30" s="67">
        <v>0</v>
      </c>
      <c r="N30" s="67">
        <v>0</v>
      </c>
      <c r="O30" s="67">
        <v>4</v>
      </c>
      <c r="P30" s="67">
        <v>4</v>
      </c>
      <c r="Q30" s="72">
        <v>3.5</v>
      </c>
      <c r="R30" s="65">
        <v>65.385000000000005</v>
      </c>
      <c r="S30" s="67">
        <v>30.768999999999998</v>
      </c>
      <c r="T30" s="67">
        <v>0</v>
      </c>
      <c r="U30" s="67">
        <v>0</v>
      </c>
      <c r="V30" s="67">
        <v>3.8460000000000001</v>
      </c>
      <c r="W30" s="67">
        <v>2</v>
      </c>
      <c r="X30" s="67" t="s">
        <v>66</v>
      </c>
      <c r="Y30" s="72">
        <v>3</v>
      </c>
      <c r="Z30" s="65">
        <v>65.385000000000005</v>
      </c>
      <c r="AA30" s="67">
        <v>30.768999999999998</v>
      </c>
      <c r="AB30" s="67">
        <v>0</v>
      </c>
      <c r="AC30" s="67">
        <v>0</v>
      </c>
      <c r="AD30" s="67">
        <v>3.8460000000000001</v>
      </c>
      <c r="AE30" s="67">
        <v>2</v>
      </c>
      <c r="AF30" s="67" t="s">
        <v>66</v>
      </c>
      <c r="AG30" s="72">
        <v>3</v>
      </c>
    </row>
    <row r="31" spans="1:33" ht="13.8" customHeight="1" x14ac:dyDescent="0.25">
      <c r="A31" s="112" t="s">
        <v>70</v>
      </c>
      <c r="B31" s="82">
        <v>39.5</v>
      </c>
      <c r="C31" s="67">
        <v>57.9</v>
      </c>
      <c r="D31" s="67">
        <v>1.3</v>
      </c>
      <c r="E31" s="67">
        <v>0</v>
      </c>
      <c r="F31" s="67">
        <v>1.3</v>
      </c>
      <c r="G31" s="67">
        <v>2</v>
      </c>
      <c r="H31" s="67" t="s">
        <v>66</v>
      </c>
      <c r="I31" s="72">
        <v>2.7</v>
      </c>
      <c r="J31" s="82">
        <v>50.9</v>
      </c>
      <c r="K31" s="67">
        <v>47.5</v>
      </c>
      <c r="L31" s="67">
        <v>0</v>
      </c>
      <c r="M31" s="67">
        <v>0</v>
      </c>
      <c r="N31" s="67">
        <v>1.7</v>
      </c>
      <c r="O31" s="67">
        <v>2</v>
      </c>
      <c r="P31" s="67" t="s">
        <v>66</v>
      </c>
      <c r="Q31" s="72">
        <v>2.7</v>
      </c>
      <c r="R31" s="82">
        <v>60.377000000000002</v>
      </c>
      <c r="S31" s="67">
        <v>39.622999999999998</v>
      </c>
      <c r="T31" s="67">
        <v>0</v>
      </c>
      <c r="U31" s="67">
        <v>0</v>
      </c>
      <c r="V31" s="67">
        <v>0</v>
      </c>
      <c r="W31" s="67">
        <v>4</v>
      </c>
      <c r="X31" s="67" t="s">
        <v>66</v>
      </c>
      <c r="Y31" s="72">
        <v>3.3</v>
      </c>
      <c r="Z31" s="82">
        <v>60.377000000000002</v>
      </c>
      <c r="AA31" s="67">
        <v>39.622999999999998</v>
      </c>
      <c r="AB31" s="67">
        <v>0</v>
      </c>
      <c r="AC31" s="67">
        <v>0</v>
      </c>
      <c r="AD31" s="67">
        <v>0</v>
      </c>
      <c r="AE31" s="67">
        <v>4</v>
      </c>
      <c r="AF31" s="67" t="s">
        <v>66</v>
      </c>
      <c r="AG31" s="72">
        <v>3.3</v>
      </c>
    </row>
    <row r="32" spans="1:33" ht="14.4" customHeight="1" thickBot="1" x14ac:dyDescent="0.3">
      <c r="A32" s="113" t="s">
        <v>222</v>
      </c>
      <c r="B32" s="83" t="s">
        <v>66</v>
      </c>
      <c r="C32" s="68" t="s">
        <v>66</v>
      </c>
      <c r="D32" s="68" t="s">
        <v>66</v>
      </c>
      <c r="E32" s="68" t="s">
        <v>66</v>
      </c>
      <c r="F32" s="68" t="s">
        <v>66</v>
      </c>
      <c r="G32" s="68" t="s">
        <v>66</v>
      </c>
      <c r="H32" s="68" t="s">
        <v>66</v>
      </c>
      <c r="I32" s="73" t="s">
        <v>66</v>
      </c>
      <c r="J32" s="83">
        <v>53.6</v>
      </c>
      <c r="K32" s="68">
        <v>46.4</v>
      </c>
      <c r="L32" s="68">
        <v>0</v>
      </c>
      <c r="M32" s="68">
        <v>0</v>
      </c>
      <c r="N32" s="68">
        <v>0</v>
      </c>
      <c r="O32" s="68" t="s">
        <v>66</v>
      </c>
      <c r="P32" s="68" t="s">
        <v>66</v>
      </c>
      <c r="Q32" s="73" t="s">
        <v>66</v>
      </c>
      <c r="R32" s="83">
        <v>51.545999999999999</v>
      </c>
      <c r="S32" s="68">
        <v>48.454000000000001</v>
      </c>
      <c r="T32" s="68">
        <v>0</v>
      </c>
      <c r="U32" s="68">
        <v>0</v>
      </c>
      <c r="V32" s="68">
        <v>0</v>
      </c>
      <c r="W32" s="68">
        <v>4</v>
      </c>
      <c r="X32" s="68">
        <v>4</v>
      </c>
      <c r="Y32" s="73">
        <v>3.2</v>
      </c>
      <c r="Z32" s="83" t="s">
        <v>66</v>
      </c>
      <c r="AA32" s="68" t="s">
        <v>66</v>
      </c>
      <c r="AB32" s="68" t="s">
        <v>66</v>
      </c>
      <c r="AC32" s="68" t="s">
        <v>66</v>
      </c>
      <c r="AD32" s="68" t="s">
        <v>66</v>
      </c>
      <c r="AE32" s="68" t="s">
        <v>66</v>
      </c>
      <c r="AF32" s="68" t="s">
        <v>66</v>
      </c>
      <c r="AG32" s="73" t="s">
        <v>66</v>
      </c>
    </row>
    <row r="33" spans="1:45" x14ac:dyDescent="0.25">
      <c r="A33" s="139" t="s">
        <v>318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</row>
    <row r="34" spans="1:45" ht="14.4" thickBot="1" x14ac:dyDescent="0.3"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</row>
    <row r="35" spans="1:45" ht="15.6" thickBot="1" x14ac:dyDescent="0.3">
      <c r="A35" s="102" t="s">
        <v>224</v>
      </c>
    </row>
    <row r="36" spans="1:45" s="65" customFormat="1" ht="165.6" thickBot="1" x14ac:dyDescent="0.3">
      <c r="A36" s="125" t="s">
        <v>212</v>
      </c>
      <c r="B36" s="132" t="s">
        <v>225</v>
      </c>
      <c r="C36" s="133" t="s">
        <v>226</v>
      </c>
      <c r="D36" s="133" t="s">
        <v>227</v>
      </c>
      <c r="E36" s="133" t="s">
        <v>228</v>
      </c>
      <c r="F36" s="144"/>
      <c r="G36" s="116" t="s">
        <v>230</v>
      </c>
      <c r="H36" s="117" t="s">
        <v>231</v>
      </c>
      <c r="I36" s="117" t="s">
        <v>232</v>
      </c>
      <c r="J36" s="117" t="s">
        <v>233</v>
      </c>
      <c r="K36" s="153"/>
      <c r="L36" s="116" t="s">
        <v>235</v>
      </c>
      <c r="M36" s="117" t="s">
        <v>236</v>
      </c>
      <c r="N36" s="117" t="s">
        <v>237</v>
      </c>
      <c r="O36" s="117" t="s">
        <v>238</v>
      </c>
      <c r="P36" s="156"/>
      <c r="Q36" s="116" t="s">
        <v>240</v>
      </c>
      <c r="R36" s="117" t="s">
        <v>241</v>
      </c>
      <c r="S36" s="117" t="s">
        <v>242</v>
      </c>
      <c r="T36" s="117" t="s">
        <v>243</v>
      </c>
      <c r="U36" s="153"/>
      <c r="V36" s="116" t="s">
        <v>245</v>
      </c>
      <c r="W36" s="117" t="s">
        <v>246</v>
      </c>
      <c r="X36" s="117" t="s">
        <v>247</v>
      </c>
      <c r="Y36" s="117" t="s">
        <v>248</v>
      </c>
      <c r="Z36" s="144"/>
      <c r="AA36" s="116" t="s">
        <v>250</v>
      </c>
      <c r="AB36" s="117" t="s">
        <v>251</v>
      </c>
      <c r="AC36" s="117" t="s">
        <v>252</v>
      </c>
      <c r="AD36" s="117" t="s">
        <v>253</v>
      </c>
      <c r="AE36" s="153"/>
      <c r="AF36" s="116" t="s">
        <v>255</v>
      </c>
      <c r="AG36" s="117" t="s">
        <v>256</v>
      </c>
      <c r="AH36" s="117" t="s">
        <v>257</v>
      </c>
      <c r="AI36" s="117" t="s">
        <v>258</v>
      </c>
      <c r="AJ36" s="150"/>
      <c r="AK36" s="116" t="s">
        <v>260</v>
      </c>
      <c r="AL36" s="117" t="s">
        <v>261</v>
      </c>
      <c r="AM36" s="117" t="s">
        <v>262</v>
      </c>
      <c r="AN36" s="117" t="s">
        <v>263</v>
      </c>
      <c r="AO36" s="147"/>
      <c r="AP36" s="116" t="s">
        <v>265</v>
      </c>
      <c r="AQ36" s="117" t="s">
        <v>266</v>
      </c>
      <c r="AR36" s="117" t="s">
        <v>267</v>
      </c>
      <c r="AS36" s="118" t="s">
        <v>268</v>
      </c>
    </row>
    <row r="37" spans="1:45" s="65" customFormat="1" x14ac:dyDescent="0.25">
      <c r="A37" s="158" t="s">
        <v>74</v>
      </c>
      <c r="B37" s="82" t="s">
        <v>66</v>
      </c>
      <c r="C37" s="67" t="s">
        <v>66</v>
      </c>
      <c r="D37" s="67" t="s">
        <v>66</v>
      </c>
      <c r="E37" s="67" t="s">
        <v>66</v>
      </c>
      <c r="F37" s="145"/>
      <c r="G37" s="82" t="s">
        <v>66</v>
      </c>
      <c r="H37" s="67" t="s">
        <v>66</v>
      </c>
      <c r="I37" s="67" t="s">
        <v>66</v>
      </c>
      <c r="J37" s="67" t="s">
        <v>66</v>
      </c>
      <c r="K37" s="154"/>
      <c r="L37" s="82" t="s">
        <v>66</v>
      </c>
      <c r="M37" s="67" t="s">
        <v>66</v>
      </c>
      <c r="N37" s="67" t="s">
        <v>66</v>
      </c>
      <c r="O37" s="67" t="s">
        <v>66</v>
      </c>
      <c r="P37" s="159"/>
      <c r="Q37" s="82" t="s">
        <v>66</v>
      </c>
      <c r="R37" s="67" t="s">
        <v>66</v>
      </c>
      <c r="S37" s="67" t="s">
        <v>66</v>
      </c>
      <c r="T37" s="67" t="s">
        <v>66</v>
      </c>
      <c r="U37" s="154"/>
      <c r="V37" s="82" t="s">
        <v>66</v>
      </c>
      <c r="W37" s="67" t="s">
        <v>66</v>
      </c>
      <c r="X37" s="67" t="s">
        <v>66</v>
      </c>
      <c r="Y37" s="67" t="s">
        <v>66</v>
      </c>
      <c r="Z37" s="145"/>
      <c r="AA37" s="82" t="s">
        <v>66</v>
      </c>
      <c r="AB37" s="67" t="s">
        <v>66</v>
      </c>
      <c r="AC37" s="67" t="s">
        <v>66</v>
      </c>
      <c r="AD37" s="67" t="s">
        <v>66</v>
      </c>
      <c r="AE37" s="154"/>
      <c r="AF37" s="82" t="s">
        <v>66</v>
      </c>
      <c r="AG37" s="67" t="s">
        <v>66</v>
      </c>
      <c r="AH37" s="67" t="s">
        <v>66</v>
      </c>
      <c r="AI37" s="67" t="s">
        <v>66</v>
      </c>
      <c r="AJ37" s="151"/>
      <c r="AK37" s="82" t="s">
        <v>66</v>
      </c>
      <c r="AL37" s="67" t="s">
        <v>66</v>
      </c>
      <c r="AM37" s="67" t="s">
        <v>66</v>
      </c>
      <c r="AN37" s="67" t="s">
        <v>66</v>
      </c>
      <c r="AO37" s="148"/>
      <c r="AP37" s="82" t="s">
        <v>66</v>
      </c>
      <c r="AQ37" s="67" t="s">
        <v>66</v>
      </c>
      <c r="AR37" s="67" t="s">
        <v>66</v>
      </c>
      <c r="AS37" s="72" t="s">
        <v>66</v>
      </c>
    </row>
    <row r="38" spans="1:45" s="65" customFormat="1" x14ac:dyDescent="0.25">
      <c r="A38" s="158" t="s">
        <v>68</v>
      </c>
      <c r="B38" s="82">
        <v>3</v>
      </c>
      <c r="C38" s="67">
        <v>1</v>
      </c>
      <c r="D38" s="67">
        <v>3</v>
      </c>
      <c r="E38" s="67">
        <v>4</v>
      </c>
      <c r="F38" s="145"/>
      <c r="G38" s="82">
        <v>48.7</v>
      </c>
      <c r="H38" s="67">
        <v>46.3</v>
      </c>
      <c r="I38" s="67">
        <v>52.3</v>
      </c>
      <c r="J38" s="67">
        <v>51.67</v>
      </c>
      <c r="K38" s="154"/>
      <c r="L38" s="82">
        <v>50.1</v>
      </c>
      <c r="M38" s="67">
        <v>50.7</v>
      </c>
      <c r="N38" s="67">
        <v>53.8</v>
      </c>
      <c r="O38" s="67">
        <v>53.292000000000002</v>
      </c>
      <c r="P38" s="159"/>
      <c r="Q38" s="82">
        <v>46.5</v>
      </c>
      <c r="R38" s="67">
        <v>41.1</v>
      </c>
      <c r="S38" s="67">
        <v>45.6</v>
      </c>
      <c r="T38" s="67">
        <v>48.107999999999997</v>
      </c>
      <c r="U38" s="154"/>
      <c r="V38" s="82">
        <v>47</v>
      </c>
      <c r="W38" s="67">
        <v>47</v>
      </c>
      <c r="X38" s="67">
        <v>58.6</v>
      </c>
      <c r="Y38" s="67">
        <v>46.369</v>
      </c>
      <c r="Z38" s="145"/>
      <c r="AA38" s="82">
        <v>51.3</v>
      </c>
      <c r="AB38" s="67">
        <v>47.4</v>
      </c>
      <c r="AC38" s="67">
        <v>50.3</v>
      </c>
      <c r="AD38" s="67">
        <v>55.968000000000004</v>
      </c>
      <c r="AE38" s="154"/>
      <c r="AF38" s="82">
        <v>50.2</v>
      </c>
      <c r="AG38" s="67">
        <v>50.1</v>
      </c>
      <c r="AH38" s="67">
        <v>52.5</v>
      </c>
      <c r="AI38" s="67">
        <v>50.61</v>
      </c>
      <c r="AJ38" s="151"/>
      <c r="AK38" s="82">
        <v>52.5</v>
      </c>
      <c r="AL38" s="67">
        <v>58.2</v>
      </c>
      <c r="AM38" s="67">
        <v>60.5</v>
      </c>
      <c r="AN38" s="67">
        <v>40.984000000000002</v>
      </c>
      <c r="AO38" s="148"/>
      <c r="AP38" s="82">
        <v>56.1</v>
      </c>
      <c r="AQ38" s="67">
        <v>54.1</v>
      </c>
      <c r="AR38" s="67">
        <v>58.5</v>
      </c>
      <c r="AS38" s="72">
        <v>58.698</v>
      </c>
    </row>
    <row r="39" spans="1:45" s="65" customFormat="1" x14ac:dyDescent="0.25">
      <c r="A39" s="158" t="s">
        <v>67</v>
      </c>
      <c r="B39" s="82">
        <v>1</v>
      </c>
      <c r="C39" s="67">
        <v>3</v>
      </c>
      <c r="D39" s="67">
        <v>3</v>
      </c>
      <c r="E39" s="67">
        <v>3</v>
      </c>
      <c r="F39" s="145"/>
      <c r="G39" s="82">
        <v>48.1</v>
      </c>
      <c r="H39" s="67">
        <v>47.2</v>
      </c>
      <c r="I39" s="67">
        <v>51.4</v>
      </c>
      <c r="J39" s="67">
        <v>48.832999999999998</v>
      </c>
      <c r="K39" s="154"/>
      <c r="L39" s="82">
        <v>48.9</v>
      </c>
      <c r="M39" s="67">
        <v>50.2</v>
      </c>
      <c r="N39" s="67">
        <v>52.7</v>
      </c>
      <c r="O39" s="67">
        <v>51.509</v>
      </c>
      <c r="P39" s="159"/>
      <c r="Q39" s="82">
        <v>44.3</v>
      </c>
      <c r="R39" s="67">
        <v>48.2</v>
      </c>
      <c r="S39" s="67">
        <v>50.5</v>
      </c>
      <c r="T39" s="67">
        <v>52.110999999999997</v>
      </c>
      <c r="U39" s="154"/>
      <c r="V39" s="82">
        <v>48.1</v>
      </c>
      <c r="W39" s="67">
        <v>47.9</v>
      </c>
      <c r="X39" s="67">
        <v>49.5</v>
      </c>
      <c r="Y39" s="67">
        <v>47.332999999999998</v>
      </c>
      <c r="Z39" s="145"/>
      <c r="AA39" s="82">
        <v>47.3</v>
      </c>
      <c r="AB39" s="67">
        <v>51.4</v>
      </c>
      <c r="AC39" s="67">
        <v>53.8</v>
      </c>
      <c r="AD39" s="67">
        <v>50.258000000000003</v>
      </c>
      <c r="AE39" s="154"/>
      <c r="AF39" s="82">
        <v>50.1</v>
      </c>
      <c r="AG39" s="67">
        <v>49.9</v>
      </c>
      <c r="AH39" s="67">
        <v>52.4</v>
      </c>
      <c r="AI39" s="67">
        <v>50.741999999999997</v>
      </c>
      <c r="AJ39" s="151"/>
      <c r="AK39" s="82">
        <v>55.4</v>
      </c>
      <c r="AL39" s="67">
        <v>56.7</v>
      </c>
      <c r="AM39" s="67">
        <v>57</v>
      </c>
      <c r="AN39" s="67">
        <v>52.941000000000003</v>
      </c>
      <c r="AO39" s="148"/>
      <c r="AP39" s="82">
        <v>55.2</v>
      </c>
      <c r="AQ39" s="67">
        <v>52.3</v>
      </c>
      <c r="AR39" s="67">
        <v>56.4</v>
      </c>
      <c r="AS39" s="72">
        <v>57.41</v>
      </c>
    </row>
    <row r="40" spans="1:45" s="65" customFormat="1" x14ac:dyDescent="0.25">
      <c r="A40" s="158" t="s">
        <v>69</v>
      </c>
      <c r="B40" s="82" t="s">
        <v>66</v>
      </c>
      <c r="C40" s="67" t="s">
        <v>66</v>
      </c>
      <c r="D40" s="67" t="s">
        <v>66</v>
      </c>
      <c r="E40" s="67" t="s">
        <v>66</v>
      </c>
      <c r="F40" s="145"/>
      <c r="G40" s="82" t="s">
        <v>66</v>
      </c>
      <c r="H40" s="67" t="s">
        <v>66</v>
      </c>
      <c r="I40" s="67" t="s">
        <v>66</v>
      </c>
      <c r="J40" s="67" t="s">
        <v>66</v>
      </c>
      <c r="K40" s="154"/>
      <c r="L40" s="82" t="s">
        <v>66</v>
      </c>
      <c r="M40" s="67" t="s">
        <v>66</v>
      </c>
      <c r="N40" s="67" t="s">
        <v>66</v>
      </c>
      <c r="O40" s="67" t="s">
        <v>66</v>
      </c>
      <c r="P40" s="159"/>
      <c r="Q40" s="82" t="s">
        <v>66</v>
      </c>
      <c r="R40" s="67" t="s">
        <v>66</v>
      </c>
      <c r="S40" s="67" t="s">
        <v>66</v>
      </c>
      <c r="T40" s="67" t="s">
        <v>66</v>
      </c>
      <c r="U40" s="154"/>
      <c r="V40" s="82" t="s">
        <v>66</v>
      </c>
      <c r="W40" s="67" t="s">
        <v>66</v>
      </c>
      <c r="X40" s="67" t="s">
        <v>66</v>
      </c>
      <c r="Y40" s="67" t="s">
        <v>66</v>
      </c>
      <c r="Z40" s="145"/>
      <c r="AA40" s="82" t="s">
        <v>66</v>
      </c>
      <c r="AB40" s="67" t="s">
        <v>66</v>
      </c>
      <c r="AC40" s="67" t="s">
        <v>66</v>
      </c>
      <c r="AD40" s="67" t="s">
        <v>66</v>
      </c>
      <c r="AE40" s="154"/>
      <c r="AF40" s="82" t="s">
        <v>66</v>
      </c>
      <c r="AG40" s="67" t="s">
        <v>66</v>
      </c>
      <c r="AH40" s="67" t="s">
        <v>66</v>
      </c>
      <c r="AI40" s="67" t="s">
        <v>66</v>
      </c>
      <c r="AJ40" s="151"/>
      <c r="AK40" s="82" t="s">
        <v>66</v>
      </c>
      <c r="AL40" s="67" t="s">
        <v>66</v>
      </c>
      <c r="AM40" s="67" t="s">
        <v>66</v>
      </c>
      <c r="AN40" s="67" t="s">
        <v>66</v>
      </c>
      <c r="AO40" s="148"/>
      <c r="AP40" s="82" t="s">
        <v>66</v>
      </c>
      <c r="AQ40" s="67" t="s">
        <v>66</v>
      </c>
      <c r="AR40" s="67" t="s">
        <v>66</v>
      </c>
      <c r="AS40" s="72" t="s">
        <v>66</v>
      </c>
    </row>
    <row r="41" spans="1:45" s="65" customFormat="1" x14ac:dyDescent="0.25">
      <c r="A41" s="158" t="s">
        <v>75</v>
      </c>
      <c r="B41" s="82" t="s">
        <v>66</v>
      </c>
      <c r="C41" s="67" t="s">
        <v>66</v>
      </c>
      <c r="D41" s="67" t="s">
        <v>66</v>
      </c>
      <c r="E41" s="67" t="s">
        <v>66</v>
      </c>
      <c r="F41" s="145"/>
      <c r="G41" s="82" t="s">
        <v>66</v>
      </c>
      <c r="H41" s="67" t="s">
        <v>66</v>
      </c>
      <c r="I41" s="67" t="s">
        <v>66</v>
      </c>
      <c r="J41" s="67" t="s">
        <v>66</v>
      </c>
      <c r="K41" s="154"/>
      <c r="L41" s="82" t="s">
        <v>66</v>
      </c>
      <c r="M41" s="67" t="s">
        <v>66</v>
      </c>
      <c r="N41" s="67" t="s">
        <v>66</v>
      </c>
      <c r="O41" s="67" t="s">
        <v>66</v>
      </c>
      <c r="P41" s="159"/>
      <c r="Q41" s="82" t="s">
        <v>66</v>
      </c>
      <c r="R41" s="67" t="s">
        <v>66</v>
      </c>
      <c r="S41" s="67" t="s">
        <v>66</v>
      </c>
      <c r="T41" s="67" t="s">
        <v>66</v>
      </c>
      <c r="U41" s="154"/>
      <c r="V41" s="82" t="s">
        <v>66</v>
      </c>
      <c r="W41" s="67" t="s">
        <v>66</v>
      </c>
      <c r="X41" s="67" t="s">
        <v>66</v>
      </c>
      <c r="Y41" s="67" t="s">
        <v>66</v>
      </c>
      <c r="Z41" s="145"/>
      <c r="AA41" s="82" t="s">
        <v>66</v>
      </c>
      <c r="AB41" s="67" t="s">
        <v>66</v>
      </c>
      <c r="AC41" s="67" t="s">
        <v>66</v>
      </c>
      <c r="AD41" s="67" t="s">
        <v>66</v>
      </c>
      <c r="AE41" s="154"/>
      <c r="AF41" s="82" t="s">
        <v>66</v>
      </c>
      <c r="AG41" s="67" t="s">
        <v>66</v>
      </c>
      <c r="AH41" s="67" t="s">
        <v>66</v>
      </c>
      <c r="AI41" s="67" t="s">
        <v>66</v>
      </c>
      <c r="AJ41" s="151"/>
      <c r="AK41" s="82" t="s">
        <v>66</v>
      </c>
      <c r="AL41" s="67" t="s">
        <v>66</v>
      </c>
      <c r="AM41" s="67" t="s">
        <v>66</v>
      </c>
      <c r="AN41" s="67" t="s">
        <v>66</v>
      </c>
      <c r="AO41" s="148"/>
      <c r="AP41" s="82" t="s">
        <v>66</v>
      </c>
      <c r="AQ41" s="67" t="s">
        <v>66</v>
      </c>
      <c r="AR41" s="67" t="s">
        <v>66</v>
      </c>
      <c r="AS41" s="72" t="s">
        <v>66</v>
      </c>
    </row>
    <row r="42" spans="1:45" s="65" customFormat="1" x14ac:dyDescent="0.25">
      <c r="A42" s="158" t="s">
        <v>72</v>
      </c>
      <c r="B42" s="82">
        <v>3</v>
      </c>
      <c r="C42" s="67">
        <v>3</v>
      </c>
      <c r="D42" s="67">
        <v>3</v>
      </c>
      <c r="E42" s="67">
        <v>3</v>
      </c>
      <c r="F42" s="145"/>
      <c r="G42" s="101">
        <v>54.2</v>
      </c>
      <c r="H42" s="138">
        <v>58.2</v>
      </c>
      <c r="I42" s="67">
        <v>41.2</v>
      </c>
      <c r="J42" s="67">
        <v>47.826000000000001</v>
      </c>
      <c r="K42" s="154"/>
      <c r="L42" s="82">
        <v>52.3</v>
      </c>
      <c r="M42" s="67">
        <v>51.6</v>
      </c>
      <c r="N42" s="67">
        <v>55.7</v>
      </c>
      <c r="O42" s="67">
        <v>57.046999999999997</v>
      </c>
      <c r="P42" s="159"/>
      <c r="Q42" s="101">
        <v>45.6</v>
      </c>
      <c r="R42" s="138">
        <v>60.2</v>
      </c>
      <c r="S42" s="67">
        <v>40.4</v>
      </c>
      <c r="T42" s="67">
        <v>41.176000000000002</v>
      </c>
      <c r="U42" s="154"/>
      <c r="V42" s="82">
        <v>44.7</v>
      </c>
      <c r="W42" s="67">
        <v>45.1</v>
      </c>
      <c r="X42" s="67">
        <v>46.5</v>
      </c>
      <c r="Y42" s="67">
        <v>44.338000000000001</v>
      </c>
      <c r="Z42" s="145"/>
      <c r="AA42" s="101">
        <v>52.9</v>
      </c>
      <c r="AB42" s="138">
        <v>54.1</v>
      </c>
      <c r="AC42" s="67">
        <v>48.5</v>
      </c>
      <c r="AD42" s="67">
        <v>40</v>
      </c>
      <c r="AE42" s="154"/>
      <c r="AF42" s="82">
        <v>50.5</v>
      </c>
      <c r="AG42" s="67">
        <v>50.6</v>
      </c>
      <c r="AH42" s="67">
        <v>52.5</v>
      </c>
      <c r="AI42" s="67">
        <v>50.345999999999997</v>
      </c>
      <c r="AJ42" s="151"/>
      <c r="AK42" s="82">
        <v>50</v>
      </c>
      <c r="AL42" s="138">
        <v>62.5</v>
      </c>
      <c r="AM42" s="67">
        <v>20</v>
      </c>
      <c r="AN42" s="67">
        <v>20</v>
      </c>
      <c r="AO42" s="148"/>
      <c r="AP42" s="82">
        <v>58.1</v>
      </c>
      <c r="AQ42" s="67">
        <v>58.3</v>
      </c>
      <c r="AR42" s="67">
        <v>63.2</v>
      </c>
      <c r="AS42" s="72">
        <v>62.262</v>
      </c>
    </row>
    <row r="43" spans="1:45" s="65" customFormat="1" x14ac:dyDescent="0.25">
      <c r="A43" s="158" t="s">
        <v>208</v>
      </c>
      <c r="B43" s="82">
        <v>3</v>
      </c>
      <c r="C43" s="67">
        <v>3</v>
      </c>
      <c r="D43" s="67">
        <v>3</v>
      </c>
      <c r="E43" s="67">
        <v>3</v>
      </c>
      <c r="F43" s="145"/>
      <c r="G43" s="101">
        <v>57.6</v>
      </c>
      <c r="H43" s="138">
        <v>61.5</v>
      </c>
      <c r="I43" s="138">
        <v>60.3</v>
      </c>
      <c r="J43" s="67">
        <v>54.651000000000003</v>
      </c>
      <c r="K43" s="154"/>
      <c r="L43" s="82">
        <v>52.3</v>
      </c>
      <c r="M43" s="67">
        <v>51.6</v>
      </c>
      <c r="N43" s="67">
        <v>55.7</v>
      </c>
      <c r="O43" s="67">
        <v>57.046999999999997</v>
      </c>
      <c r="P43" s="159"/>
      <c r="Q43" s="82">
        <v>44.1</v>
      </c>
      <c r="R43" s="138">
        <v>55.8</v>
      </c>
      <c r="S43" s="138">
        <v>52.2</v>
      </c>
      <c r="T43" s="138">
        <v>56.756999999999998</v>
      </c>
      <c r="U43" s="154"/>
      <c r="V43" s="82">
        <v>44.7</v>
      </c>
      <c r="W43" s="67">
        <v>45.1</v>
      </c>
      <c r="X43" s="67">
        <v>46.5</v>
      </c>
      <c r="Y43" s="67">
        <v>44.338000000000001</v>
      </c>
      <c r="Z43" s="145"/>
      <c r="AA43" s="101">
        <v>55.6</v>
      </c>
      <c r="AB43" s="138">
        <v>56.7</v>
      </c>
      <c r="AC43" s="138">
        <v>53.2</v>
      </c>
      <c r="AD43" s="67">
        <v>48.41</v>
      </c>
      <c r="AE43" s="154"/>
      <c r="AF43" s="82">
        <v>50.5</v>
      </c>
      <c r="AG43" s="67">
        <v>50.6</v>
      </c>
      <c r="AH43" s="67">
        <v>52.5</v>
      </c>
      <c r="AI43" s="67">
        <v>50.345999999999997</v>
      </c>
      <c r="AJ43" s="151"/>
      <c r="AK43" s="101">
        <v>69.400000000000006</v>
      </c>
      <c r="AL43" s="138">
        <v>64.5</v>
      </c>
      <c r="AM43" s="138">
        <v>69</v>
      </c>
      <c r="AN43" s="138">
        <v>80</v>
      </c>
      <c r="AO43" s="148"/>
      <c r="AP43" s="82">
        <v>58.1</v>
      </c>
      <c r="AQ43" s="67">
        <v>58.3</v>
      </c>
      <c r="AR43" s="67">
        <v>63.2</v>
      </c>
      <c r="AS43" s="72">
        <v>62.262</v>
      </c>
    </row>
    <row r="44" spans="1:45" s="65" customFormat="1" x14ac:dyDescent="0.25">
      <c r="A44" s="158" t="s">
        <v>73</v>
      </c>
      <c r="B44" s="82" t="s">
        <v>66</v>
      </c>
      <c r="C44" s="67" t="s">
        <v>66</v>
      </c>
      <c r="D44" s="67" t="s">
        <v>66</v>
      </c>
      <c r="E44" s="67" t="s">
        <v>66</v>
      </c>
      <c r="F44" s="145"/>
      <c r="G44" s="82" t="s">
        <v>66</v>
      </c>
      <c r="H44" s="67" t="s">
        <v>66</v>
      </c>
      <c r="I44" s="67" t="s">
        <v>66</v>
      </c>
      <c r="J44" s="67" t="s">
        <v>66</v>
      </c>
      <c r="K44" s="154"/>
      <c r="L44" s="82" t="s">
        <v>66</v>
      </c>
      <c r="M44" s="67" t="s">
        <v>66</v>
      </c>
      <c r="N44" s="67" t="s">
        <v>66</v>
      </c>
      <c r="O44" s="67" t="s">
        <v>66</v>
      </c>
      <c r="P44" s="159"/>
      <c r="Q44" s="82" t="s">
        <v>66</v>
      </c>
      <c r="R44" s="67" t="s">
        <v>66</v>
      </c>
      <c r="S44" s="67" t="s">
        <v>66</v>
      </c>
      <c r="T44" s="67" t="s">
        <v>66</v>
      </c>
      <c r="U44" s="154"/>
      <c r="V44" s="82" t="s">
        <v>66</v>
      </c>
      <c r="W44" s="67" t="s">
        <v>66</v>
      </c>
      <c r="X44" s="67" t="s">
        <v>66</v>
      </c>
      <c r="Y44" s="67" t="s">
        <v>66</v>
      </c>
      <c r="Z44" s="145"/>
      <c r="AA44" s="82" t="s">
        <v>66</v>
      </c>
      <c r="AB44" s="67" t="s">
        <v>66</v>
      </c>
      <c r="AC44" s="67" t="s">
        <v>66</v>
      </c>
      <c r="AD44" s="67" t="s">
        <v>66</v>
      </c>
      <c r="AE44" s="154"/>
      <c r="AF44" s="82" t="s">
        <v>66</v>
      </c>
      <c r="AG44" s="67" t="s">
        <v>66</v>
      </c>
      <c r="AH44" s="67" t="s">
        <v>66</v>
      </c>
      <c r="AI44" s="67" t="s">
        <v>66</v>
      </c>
      <c r="AJ44" s="151"/>
      <c r="AK44" s="82" t="s">
        <v>66</v>
      </c>
      <c r="AL44" s="67" t="s">
        <v>66</v>
      </c>
      <c r="AM44" s="67" t="s">
        <v>66</v>
      </c>
      <c r="AN44" s="67" t="s">
        <v>66</v>
      </c>
      <c r="AO44" s="148"/>
      <c r="AP44" s="82" t="s">
        <v>66</v>
      </c>
      <c r="AQ44" s="67" t="s">
        <v>66</v>
      </c>
      <c r="AR44" s="67" t="s">
        <v>66</v>
      </c>
      <c r="AS44" s="72" t="s">
        <v>66</v>
      </c>
    </row>
    <row r="45" spans="1:45" s="65" customFormat="1" x14ac:dyDescent="0.25">
      <c r="A45" s="158" t="s">
        <v>71</v>
      </c>
      <c r="B45" s="82" t="s">
        <v>66</v>
      </c>
      <c r="C45" s="67" t="s">
        <v>66</v>
      </c>
      <c r="D45" s="67" t="s">
        <v>66</v>
      </c>
      <c r="E45" s="67" t="s">
        <v>66</v>
      </c>
      <c r="F45" s="145"/>
      <c r="G45" s="82" t="s">
        <v>66</v>
      </c>
      <c r="H45" s="67" t="s">
        <v>66</v>
      </c>
      <c r="I45" s="67" t="s">
        <v>66</v>
      </c>
      <c r="J45" s="67" t="s">
        <v>66</v>
      </c>
      <c r="K45" s="154"/>
      <c r="L45" s="82" t="s">
        <v>66</v>
      </c>
      <c r="M45" s="67" t="s">
        <v>66</v>
      </c>
      <c r="N45" s="67" t="s">
        <v>66</v>
      </c>
      <c r="O45" s="67" t="s">
        <v>66</v>
      </c>
      <c r="P45" s="159"/>
      <c r="Q45" s="82" t="s">
        <v>66</v>
      </c>
      <c r="R45" s="67" t="s">
        <v>66</v>
      </c>
      <c r="S45" s="67" t="s">
        <v>66</v>
      </c>
      <c r="T45" s="67" t="s">
        <v>66</v>
      </c>
      <c r="U45" s="154"/>
      <c r="V45" s="82" t="s">
        <v>66</v>
      </c>
      <c r="W45" s="67" t="s">
        <v>66</v>
      </c>
      <c r="X45" s="67" t="s">
        <v>66</v>
      </c>
      <c r="Y45" s="67" t="s">
        <v>66</v>
      </c>
      <c r="Z45" s="145"/>
      <c r="AA45" s="82" t="s">
        <v>66</v>
      </c>
      <c r="AB45" s="67" t="s">
        <v>66</v>
      </c>
      <c r="AC45" s="67" t="s">
        <v>66</v>
      </c>
      <c r="AD45" s="67" t="s">
        <v>66</v>
      </c>
      <c r="AE45" s="154"/>
      <c r="AF45" s="82" t="s">
        <v>66</v>
      </c>
      <c r="AG45" s="67" t="s">
        <v>66</v>
      </c>
      <c r="AH45" s="67" t="s">
        <v>66</v>
      </c>
      <c r="AI45" s="67" t="s">
        <v>66</v>
      </c>
      <c r="AJ45" s="151"/>
      <c r="AK45" s="82" t="s">
        <v>66</v>
      </c>
      <c r="AL45" s="67" t="s">
        <v>66</v>
      </c>
      <c r="AM45" s="67" t="s">
        <v>66</v>
      </c>
      <c r="AN45" s="67" t="s">
        <v>66</v>
      </c>
      <c r="AO45" s="148"/>
      <c r="AP45" s="82" t="s">
        <v>66</v>
      </c>
      <c r="AQ45" s="67" t="s">
        <v>66</v>
      </c>
      <c r="AR45" s="67" t="s">
        <v>66</v>
      </c>
      <c r="AS45" s="72" t="s">
        <v>66</v>
      </c>
    </row>
    <row r="46" spans="1:45" s="65" customFormat="1" x14ac:dyDescent="0.25">
      <c r="A46" s="160" t="s">
        <v>70</v>
      </c>
      <c r="B46" s="82" t="s">
        <v>66</v>
      </c>
      <c r="C46" s="67" t="s">
        <v>66</v>
      </c>
      <c r="D46" s="67" t="s">
        <v>66</v>
      </c>
      <c r="E46" s="67" t="s">
        <v>66</v>
      </c>
      <c r="F46" s="145"/>
      <c r="G46" s="82" t="s">
        <v>66</v>
      </c>
      <c r="H46" s="67" t="s">
        <v>66</v>
      </c>
      <c r="I46" s="67" t="s">
        <v>66</v>
      </c>
      <c r="J46" s="67" t="s">
        <v>66</v>
      </c>
      <c r="K46" s="154"/>
      <c r="L46" s="82" t="s">
        <v>66</v>
      </c>
      <c r="M46" s="67" t="s">
        <v>66</v>
      </c>
      <c r="N46" s="67" t="s">
        <v>66</v>
      </c>
      <c r="O46" s="67" t="s">
        <v>66</v>
      </c>
      <c r="P46" s="159"/>
      <c r="Q46" s="82" t="s">
        <v>66</v>
      </c>
      <c r="R46" s="67" t="s">
        <v>66</v>
      </c>
      <c r="S46" s="67" t="s">
        <v>66</v>
      </c>
      <c r="T46" s="67" t="s">
        <v>66</v>
      </c>
      <c r="U46" s="154"/>
      <c r="V46" s="82" t="s">
        <v>66</v>
      </c>
      <c r="W46" s="67" t="s">
        <v>66</v>
      </c>
      <c r="X46" s="67" t="s">
        <v>66</v>
      </c>
      <c r="Y46" s="67" t="s">
        <v>66</v>
      </c>
      <c r="Z46" s="145"/>
      <c r="AA46" s="82" t="s">
        <v>66</v>
      </c>
      <c r="AB46" s="67" t="s">
        <v>66</v>
      </c>
      <c r="AC46" s="67" t="s">
        <v>66</v>
      </c>
      <c r="AD46" s="67" t="s">
        <v>66</v>
      </c>
      <c r="AE46" s="154"/>
      <c r="AF46" s="82" t="s">
        <v>66</v>
      </c>
      <c r="AG46" s="67" t="s">
        <v>66</v>
      </c>
      <c r="AH46" s="67" t="s">
        <v>66</v>
      </c>
      <c r="AI46" s="67" t="s">
        <v>66</v>
      </c>
      <c r="AJ46" s="151"/>
      <c r="AK46" s="82" t="s">
        <v>66</v>
      </c>
      <c r="AL46" s="67" t="s">
        <v>66</v>
      </c>
      <c r="AM46" s="67" t="s">
        <v>66</v>
      </c>
      <c r="AN46" s="67" t="s">
        <v>66</v>
      </c>
      <c r="AO46" s="148"/>
      <c r="AP46" s="82" t="s">
        <v>66</v>
      </c>
      <c r="AQ46" s="67" t="s">
        <v>66</v>
      </c>
      <c r="AR46" s="67" t="s">
        <v>66</v>
      </c>
      <c r="AS46" s="72" t="s">
        <v>66</v>
      </c>
    </row>
    <row r="47" spans="1:45" s="65" customFormat="1" ht="14.4" thickBot="1" x14ac:dyDescent="0.3">
      <c r="A47" s="161" t="s">
        <v>222</v>
      </c>
      <c r="B47" s="83" t="s">
        <v>66</v>
      </c>
      <c r="C47" s="68" t="s">
        <v>66</v>
      </c>
      <c r="D47" s="68" t="s">
        <v>66</v>
      </c>
      <c r="E47" s="68" t="s">
        <v>66</v>
      </c>
      <c r="F47" s="146"/>
      <c r="G47" s="83" t="s">
        <v>66</v>
      </c>
      <c r="H47" s="68" t="s">
        <v>66</v>
      </c>
      <c r="I47" s="68" t="s">
        <v>66</v>
      </c>
      <c r="J47" s="68" t="s">
        <v>66</v>
      </c>
      <c r="K47" s="155"/>
      <c r="L47" s="83" t="s">
        <v>66</v>
      </c>
      <c r="M47" s="68" t="s">
        <v>66</v>
      </c>
      <c r="N47" s="68" t="s">
        <v>66</v>
      </c>
      <c r="O47" s="68" t="s">
        <v>66</v>
      </c>
      <c r="P47" s="157"/>
      <c r="Q47" s="83" t="s">
        <v>66</v>
      </c>
      <c r="R47" s="68" t="s">
        <v>66</v>
      </c>
      <c r="S47" s="68" t="s">
        <v>66</v>
      </c>
      <c r="T47" s="68" t="s">
        <v>66</v>
      </c>
      <c r="U47" s="155"/>
      <c r="V47" s="83" t="s">
        <v>66</v>
      </c>
      <c r="W47" s="68" t="s">
        <v>66</v>
      </c>
      <c r="X47" s="68" t="s">
        <v>66</v>
      </c>
      <c r="Y47" s="68" t="s">
        <v>66</v>
      </c>
      <c r="Z47" s="146"/>
      <c r="AA47" s="83" t="s">
        <v>66</v>
      </c>
      <c r="AB47" s="68" t="s">
        <v>66</v>
      </c>
      <c r="AC47" s="68" t="s">
        <v>66</v>
      </c>
      <c r="AD47" s="68" t="s">
        <v>66</v>
      </c>
      <c r="AE47" s="155"/>
      <c r="AF47" s="83" t="s">
        <v>66</v>
      </c>
      <c r="AG47" s="68" t="s">
        <v>66</v>
      </c>
      <c r="AH47" s="68" t="s">
        <v>66</v>
      </c>
      <c r="AI47" s="68" t="s">
        <v>66</v>
      </c>
      <c r="AJ47" s="152"/>
      <c r="AK47" s="83" t="s">
        <v>66</v>
      </c>
      <c r="AL47" s="68" t="s">
        <v>66</v>
      </c>
      <c r="AM47" s="68" t="s">
        <v>66</v>
      </c>
      <c r="AN47" s="68" t="s">
        <v>66</v>
      </c>
      <c r="AO47" s="149"/>
      <c r="AP47" s="83" t="s">
        <v>66</v>
      </c>
      <c r="AQ47" s="68" t="s">
        <v>66</v>
      </c>
      <c r="AR47" s="68" t="s">
        <v>66</v>
      </c>
      <c r="AS47" s="73" t="s">
        <v>66</v>
      </c>
    </row>
    <row r="48" spans="1:45" s="65" customFormat="1" ht="14.4" thickBot="1" x14ac:dyDescent="0.3"/>
    <row r="49" spans="1:45" s="65" customFormat="1" ht="205.8" thickBot="1" x14ac:dyDescent="0.3">
      <c r="A49" s="124" t="s">
        <v>212</v>
      </c>
      <c r="B49" s="135" t="s">
        <v>311</v>
      </c>
      <c r="C49" s="136" t="s">
        <v>312</v>
      </c>
      <c r="D49" s="136" t="s">
        <v>313</v>
      </c>
      <c r="E49" s="136" t="s">
        <v>314</v>
      </c>
      <c r="F49" s="165"/>
      <c r="G49" s="116" t="s">
        <v>270</v>
      </c>
      <c r="H49" s="117" t="s">
        <v>271</v>
      </c>
      <c r="I49" s="117" t="s">
        <v>272</v>
      </c>
      <c r="J49" s="117" t="s">
        <v>273</v>
      </c>
      <c r="K49" s="165"/>
      <c r="L49" s="116" t="s">
        <v>275</v>
      </c>
      <c r="M49" s="117" t="s">
        <v>276</v>
      </c>
      <c r="N49" s="117" t="s">
        <v>277</v>
      </c>
      <c r="O49" s="117" t="s">
        <v>278</v>
      </c>
      <c r="P49" s="165"/>
      <c r="Q49" s="116" t="s">
        <v>280</v>
      </c>
      <c r="R49" s="117" t="s">
        <v>281</v>
      </c>
      <c r="S49" s="117" t="s">
        <v>283</v>
      </c>
      <c r="T49" s="117" t="s">
        <v>282</v>
      </c>
      <c r="U49" s="168"/>
      <c r="V49" s="116" t="s">
        <v>285</v>
      </c>
      <c r="W49" s="117" t="s">
        <v>286</v>
      </c>
      <c r="X49" s="117" t="s">
        <v>287</v>
      </c>
      <c r="Y49" s="117" t="s">
        <v>288</v>
      </c>
      <c r="Z49" s="162"/>
      <c r="AA49" s="116" t="s">
        <v>291</v>
      </c>
      <c r="AB49" s="117" t="s">
        <v>292</v>
      </c>
      <c r="AC49" s="117" t="s">
        <v>293</v>
      </c>
      <c r="AD49" s="117" t="s">
        <v>294</v>
      </c>
      <c r="AE49" s="165"/>
      <c r="AF49" s="116" t="s">
        <v>295</v>
      </c>
      <c r="AG49" s="117" t="s">
        <v>296</v>
      </c>
      <c r="AH49" s="117" t="s">
        <v>297</v>
      </c>
      <c r="AI49" s="117" t="s">
        <v>298</v>
      </c>
      <c r="AJ49" s="165"/>
      <c r="AK49" s="116" t="s">
        <v>300</v>
      </c>
      <c r="AL49" s="117" t="s">
        <v>301</v>
      </c>
      <c r="AM49" s="117" t="s">
        <v>302</v>
      </c>
      <c r="AN49" s="117" t="s">
        <v>303</v>
      </c>
      <c r="AO49" s="162"/>
      <c r="AP49" s="116" t="s">
        <v>305</v>
      </c>
      <c r="AQ49" s="117" t="s">
        <v>306</v>
      </c>
      <c r="AR49" s="117" t="s">
        <v>307</v>
      </c>
      <c r="AS49" s="117" t="s">
        <v>308</v>
      </c>
    </row>
    <row r="50" spans="1:45" s="65" customFormat="1" x14ac:dyDescent="0.25">
      <c r="A50" s="86" t="s">
        <v>74</v>
      </c>
      <c r="B50" s="82" t="s">
        <v>66</v>
      </c>
      <c r="C50" s="67" t="s">
        <v>66</v>
      </c>
      <c r="D50" s="67" t="s">
        <v>66</v>
      </c>
      <c r="E50" s="67" t="s">
        <v>66</v>
      </c>
      <c r="F50" s="166"/>
      <c r="G50" s="82" t="s">
        <v>66</v>
      </c>
      <c r="H50" s="67" t="s">
        <v>66</v>
      </c>
      <c r="I50" s="67" t="s">
        <v>66</v>
      </c>
      <c r="J50" s="67" t="s">
        <v>66</v>
      </c>
      <c r="K50" s="166"/>
      <c r="L50" s="82" t="s">
        <v>66</v>
      </c>
      <c r="M50" s="67" t="s">
        <v>66</v>
      </c>
      <c r="N50" s="67" t="s">
        <v>66</v>
      </c>
      <c r="O50" s="67" t="s">
        <v>66</v>
      </c>
      <c r="P50" s="166"/>
      <c r="Q50" s="82" t="s">
        <v>66</v>
      </c>
      <c r="R50" s="67" t="s">
        <v>66</v>
      </c>
      <c r="S50" s="67" t="s">
        <v>66</v>
      </c>
      <c r="T50" s="67" t="s">
        <v>66</v>
      </c>
      <c r="U50" s="169"/>
      <c r="V50" s="82" t="s">
        <v>66</v>
      </c>
      <c r="W50" s="67" t="s">
        <v>66</v>
      </c>
      <c r="X50" s="67" t="s">
        <v>66</v>
      </c>
      <c r="Y50" s="67" t="s">
        <v>66</v>
      </c>
      <c r="Z50" s="163"/>
      <c r="AA50" s="82" t="s">
        <v>66</v>
      </c>
      <c r="AB50" s="67" t="s">
        <v>66</v>
      </c>
      <c r="AC50" s="67" t="s">
        <v>66</v>
      </c>
      <c r="AD50" s="67" t="s">
        <v>66</v>
      </c>
      <c r="AE50" s="166"/>
      <c r="AF50" s="82" t="s">
        <v>66</v>
      </c>
      <c r="AG50" s="67" t="s">
        <v>66</v>
      </c>
      <c r="AH50" s="67" t="s">
        <v>66</v>
      </c>
      <c r="AI50" s="67" t="s">
        <v>66</v>
      </c>
      <c r="AJ50" s="166"/>
      <c r="AK50" s="82" t="s">
        <v>66</v>
      </c>
      <c r="AL50" s="67" t="s">
        <v>66</v>
      </c>
      <c r="AM50" s="67" t="s">
        <v>66</v>
      </c>
      <c r="AN50" s="67" t="s">
        <v>66</v>
      </c>
      <c r="AO50" s="163"/>
      <c r="AP50" s="82" t="s">
        <v>66</v>
      </c>
      <c r="AQ50" s="67" t="s">
        <v>66</v>
      </c>
      <c r="AR50" s="67" t="s">
        <v>66</v>
      </c>
      <c r="AS50" s="67" t="s">
        <v>66</v>
      </c>
    </row>
    <row r="51" spans="1:45" s="65" customFormat="1" x14ac:dyDescent="0.25">
      <c r="A51" s="86" t="s">
        <v>68</v>
      </c>
      <c r="B51" s="82">
        <v>2</v>
      </c>
      <c r="C51" s="67">
        <v>2</v>
      </c>
      <c r="D51" s="67">
        <v>2</v>
      </c>
      <c r="E51" s="67">
        <v>4</v>
      </c>
      <c r="F51" s="166"/>
      <c r="G51" s="82">
        <v>42.1</v>
      </c>
      <c r="H51" s="138">
        <v>68.2</v>
      </c>
      <c r="I51" s="67">
        <v>50</v>
      </c>
      <c r="J51" s="138">
        <v>85.713999999999999</v>
      </c>
      <c r="K51" s="166"/>
      <c r="L51" s="82">
        <v>49.9</v>
      </c>
      <c r="M51" s="67">
        <v>54.3</v>
      </c>
      <c r="N51" s="67">
        <v>51.3</v>
      </c>
      <c r="O51" s="67">
        <v>43.722999999999999</v>
      </c>
      <c r="P51" s="166"/>
      <c r="Q51" s="82">
        <v>48.6</v>
      </c>
      <c r="R51" s="67">
        <v>44.9</v>
      </c>
      <c r="S51" s="67">
        <v>49.1</v>
      </c>
      <c r="T51" s="138">
        <v>51.8</v>
      </c>
      <c r="U51" s="169"/>
      <c r="V51" s="82">
        <v>48.7</v>
      </c>
      <c r="W51" s="67">
        <v>48.9</v>
      </c>
      <c r="X51" s="67">
        <v>50.7</v>
      </c>
      <c r="Y51" s="67">
        <v>48.741</v>
      </c>
      <c r="Z51" s="163"/>
      <c r="AA51" s="101">
        <v>53.6</v>
      </c>
      <c r="AB51" s="67">
        <v>43.7</v>
      </c>
      <c r="AC51" s="67">
        <v>50.7</v>
      </c>
      <c r="AD51" s="138">
        <v>52.5</v>
      </c>
      <c r="AE51" s="166"/>
      <c r="AF51" s="82">
        <v>50.8</v>
      </c>
      <c r="AG51" s="67">
        <v>50.7</v>
      </c>
      <c r="AH51" s="67">
        <v>53</v>
      </c>
      <c r="AI51" s="67">
        <v>51.313000000000002</v>
      </c>
      <c r="AJ51" s="166"/>
      <c r="AK51" s="101">
        <v>55.2</v>
      </c>
      <c r="AL51" s="67">
        <v>50.1</v>
      </c>
      <c r="AM51" s="67">
        <v>47.4</v>
      </c>
      <c r="AN51" s="138">
        <v>58.19</v>
      </c>
      <c r="AO51" s="163"/>
      <c r="AP51" s="82">
        <v>51.1</v>
      </c>
      <c r="AQ51" s="67">
        <v>50.2</v>
      </c>
      <c r="AR51" s="67">
        <v>51.5</v>
      </c>
      <c r="AS51" s="67">
        <v>49.106000000000002</v>
      </c>
    </row>
    <row r="52" spans="1:45" s="65" customFormat="1" x14ac:dyDescent="0.25">
      <c r="A52" s="86" t="s">
        <v>67</v>
      </c>
      <c r="B52" s="82">
        <v>1</v>
      </c>
      <c r="C52" s="67">
        <v>4</v>
      </c>
      <c r="D52" s="67">
        <v>4</v>
      </c>
      <c r="E52" s="67">
        <v>3</v>
      </c>
      <c r="F52" s="166"/>
      <c r="G52" s="82">
        <v>42.1</v>
      </c>
      <c r="H52" s="138">
        <v>54.6</v>
      </c>
      <c r="I52" s="138">
        <v>62.8</v>
      </c>
      <c r="J52" s="138">
        <v>54.838999999999999</v>
      </c>
      <c r="K52" s="166"/>
      <c r="L52" s="82">
        <v>52.2</v>
      </c>
      <c r="M52" s="67">
        <v>53.2</v>
      </c>
      <c r="N52" s="67">
        <v>50.1</v>
      </c>
      <c r="O52" s="67">
        <v>44.098999999999997</v>
      </c>
      <c r="P52" s="166"/>
      <c r="Q52" s="82">
        <v>45.9</v>
      </c>
      <c r="R52" s="138">
        <v>49.6</v>
      </c>
      <c r="S52" s="138">
        <v>51.8</v>
      </c>
      <c r="T52" s="138">
        <v>49.646999999999998</v>
      </c>
      <c r="U52" s="169"/>
      <c r="V52" s="82">
        <v>48.9</v>
      </c>
      <c r="W52" s="67">
        <v>49.1</v>
      </c>
      <c r="X52" s="67">
        <v>50.9</v>
      </c>
      <c r="Y52" s="67">
        <v>48.878</v>
      </c>
      <c r="Z52" s="163"/>
      <c r="AA52" s="82">
        <v>49.8</v>
      </c>
      <c r="AB52" s="138">
        <v>53.1</v>
      </c>
      <c r="AC52" s="138">
        <v>54.11</v>
      </c>
      <c r="AD52" s="138">
        <v>52.030999999999999</v>
      </c>
      <c r="AE52" s="166"/>
      <c r="AF52" s="82">
        <v>50.8</v>
      </c>
      <c r="AG52" s="67">
        <v>50.6</v>
      </c>
      <c r="AH52" s="67">
        <v>53</v>
      </c>
      <c r="AI52" s="67">
        <v>50.688000000000002</v>
      </c>
      <c r="AJ52" s="166"/>
      <c r="AK52" s="82">
        <v>47.4</v>
      </c>
      <c r="AL52" s="138">
        <v>53.3</v>
      </c>
      <c r="AM52" s="138">
        <v>54.5</v>
      </c>
      <c r="AN52" s="138">
        <v>50.69</v>
      </c>
      <c r="AO52" s="163"/>
      <c r="AP52" s="82">
        <v>50.8</v>
      </c>
      <c r="AQ52" s="67">
        <v>49.6</v>
      </c>
      <c r="AR52" s="67">
        <v>51.5</v>
      </c>
      <c r="AS52" s="67">
        <v>48.329000000000001</v>
      </c>
    </row>
    <row r="53" spans="1:45" s="65" customFormat="1" x14ac:dyDescent="0.25">
      <c r="A53" s="86" t="s">
        <v>69</v>
      </c>
      <c r="B53" s="82" t="s">
        <v>66</v>
      </c>
      <c r="C53" s="67" t="s">
        <v>66</v>
      </c>
      <c r="D53" s="67" t="s">
        <v>66</v>
      </c>
      <c r="E53" s="67" t="s">
        <v>66</v>
      </c>
      <c r="F53" s="166"/>
      <c r="G53" s="82" t="s">
        <v>66</v>
      </c>
      <c r="H53" s="67" t="s">
        <v>66</v>
      </c>
      <c r="I53" s="67" t="s">
        <v>66</v>
      </c>
      <c r="J53" s="67" t="s">
        <v>66</v>
      </c>
      <c r="K53" s="166"/>
      <c r="L53" s="82" t="s">
        <v>66</v>
      </c>
      <c r="M53" s="67" t="s">
        <v>66</v>
      </c>
      <c r="N53" s="67" t="s">
        <v>66</v>
      </c>
      <c r="O53" s="67" t="s">
        <v>66</v>
      </c>
      <c r="P53" s="166"/>
      <c r="Q53" s="82" t="s">
        <v>66</v>
      </c>
      <c r="R53" s="67" t="s">
        <v>66</v>
      </c>
      <c r="S53" s="67" t="s">
        <v>66</v>
      </c>
      <c r="T53" s="67" t="s">
        <v>66</v>
      </c>
      <c r="U53" s="169"/>
      <c r="V53" s="82" t="s">
        <v>66</v>
      </c>
      <c r="W53" s="67" t="s">
        <v>66</v>
      </c>
      <c r="X53" s="67" t="s">
        <v>66</v>
      </c>
      <c r="Y53" s="67" t="s">
        <v>66</v>
      </c>
      <c r="Z53" s="163"/>
      <c r="AA53" s="82" t="s">
        <v>66</v>
      </c>
      <c r="AB53" s="67" t="s">
        <v>66</v>
      </c>
      <c r="AC53" s="67" t="s">
        <v>66</v>
      </c>
      <c r="AD53" s="67" t="s">
        <v>66</v>
      </c>
      <c r="AE53" s="166"/>
      <c r="AF53" s="82" t="s">
        <v>66</v>
      </c>
      <c r="AG53" s="67" t="s">
        <v>66</v>
      </c>
      <c r="AH53" s="67" t="s">
        <v>66</v>
      </c>
      <c r="AI53" s="67" t="s">
        <v>66</v>
      </c>
      <c r="AJ53" s="166"/>
      <c r="AK53" s="82" t="s">
        <v>66</v>
      </c>
      <c r="AL53" s="67" t="s">
        <v>66</v>
      </c>
      <c r="AM53" s="67" t="s">
        <v>66</v>
      </c>
      <c r="AN53" s="67" t="s">
        <v>66</v>
      </c>
      <c r="AO53" s="163"/>
      <c r="AP53" s="82" t="s">
        <v>66</v>
      </c>
      <c r="AQ53" s="67" t="s">
        <v>66</v>
      </c>
      <c r="AR53" s="67" t="s">
        <v>66</v>
      </c>
      <c r="AS53" s="67" t="s">
        <v>66</v>
      </c>
    </row>
    <row r="54" spans="1:45" s="65" customFormat="1" x14ac:dyDescent="0.25">
      <c r="A54" s="86" t="s">
        <v>75</v>
      </c>
      <c r="B54" s="82" t="s">
        <v>66</v>
      </c>
      <c r="C54" s="67" t="s">
        <v>66</v>
      </c>
      <c r="D54" s="67" t="s">
        <v>66</v>
      </c>
      <c r="E54" s="67" t="s">
        <v>66</v>
      </c>
      <c r="F54" s="166"/>
      <c r="G54" s="82" t="s">
        <v>66</v>
      </c>
      <c r="H54" s="67" t="s">
        <v>66</v>
      </c>
      <c r="I54" s="67" t="s">
        <v>66</v>
      </c>
      <c r="J54" s="67" t="s">
        <v>66</v>
      </c>
      <c r="K54" s="166"/>
      <c r="L54" s="82" t="s">
        <v>66</v>
      </c>
      <c r="M54" s="67" t="s">
        <v>66</v>
      </c>
      <c r="N54" s="67" t="s">
        <v>66</v>
      </c>
      <c r="O54" s="67" t="s">
        <v>66</v>
      </c>
      <c r="P54" s="166"/>
      <c r="Q54" s="82" t="s">
        <v>66</v>
      </c>
      <c r="R54" s="67" t="s">
        <v>66</v>
      </c>
      <c r="S54" s="67" t="s">
        <v>66</v>
      </c>
      <c r="T54" s="67" t="s">
        <v>66</v>
      </c>
      <c r="U54" s="169"/>
      <c r="V54" s="82" t="s">
        <v>66</v>
      </c>
      <c r="W54" s="67" t="s">
        <v>66</v>
      </c>
      <c r="X54" s="67" t="s">
        <v>66</v>
      </c>
      <c r="Y54" s="67" t="s">
        <v>66</v>
      </c>
      <c r="Z54" s="163"/>
      <c r="AA54" s="82" t="s">
        <v>66</v>
      </c>
      <c r="AB54" s="67" t="s">
        <v>66</v>
      </c>
      <c r="AC54" s="67" t="s">
        <v>66</v>
      </c>
      <c r="AD54" s="67" t="s">
        <v>66</v>
      </c>
      <c r="AE54" s="166"/>
      <c r="AF54" s="82" t="s">
        <v>66</v>
      </c>
      <c r="AG54" s="67" t="s">
        <v>66</v>
      </c>
      <c r="AH54" s="67" t="s">
        <v>66</v>
      </c>
      <c r="AI54" s="67" t="s">
        <v>66</v>
      </c>
      <c r="AJ54" s="166"/>
      <c r="AK54" s="82" t="s">
        <v>66</v>
      </c>
      <c r="AL54" s="67" t="s">
        <v>66</v>
      </c>
      <c r="AM54" s="67" t="s">
        <v>66</v>
      </c>
      <c r="AN54" s="67" t="s">
        <v>66</v>
      </c>
      <c r="AO54" s="163"/>
      <c r="AP54" s="82" t="s">
        <v>66</v>
      </c>
      <c r="AQ54" s="67" t="s">
        <v>66</v>
      </c>
      <c r="AR54" s="67" t="s">
        <v>66</v>
      </c>
      <c r="AS54" s="67" t="s">
        <v>66</v>
      </c>
    </row>
    <row r="55" spans="1:45" s="65" customFormat="1" x14ac:dyDescent="0.25">
      <c r="A55" s="86" t="s">
        <v>72</v>
      </c>
      <c r="B55" s="82">
        <v>4</v>
      </c>
      <c r="C55" s="67">
        <v>4</v>
      </c>
      <c r="D55" s="67">
        <v>4</v>
      </c>
      <c r="E55" s="67">
        <v>1</v>
      </c>
      <c r="F55" s="166"/>
      <c r="G55" s="82">
        <v>50</v>
      </c>
      <c r="H55" s="67" t="s">
        <v>66</v>
      </c>
      <c r="I55" s="67" t="s">
        <v>66</v>
      </c>
      <c r="J55" s="67" t="s">
        <v>66</v>
      </c>
      <c r="K55" s="166"/>
      <c r="L55" s="82">
        <v>45.1</v>
      </c>
      <c r="M55" s="67">
        <v>56.1</v>
      </c>
      <c r="N55" s="67">
        <v>53</v>
      </c>
      <c r="O55" s="67">
        <v>42.856999999999999</v>
      </c>
      <c r="P55" s="166"/>
      <c r="Q55" s="101">
        <v>50.7</v>
      </c>
      <c r="R55" s="138">
        <v>55.6</v>
      </c>
      <c r="S55" s="67">
        <v>42.2</v>
      </c>
      <c r="T55" s="67">
        <v>40.741</v>
      </c>
      <c r="U55" s="169"/>
      <c r="V55" s="82">
        <v>48.5</v>
      </c>
      <c r="W55" s="67">
        <v>48.5</v>
      </c>
      <c r="X55" s="67">
        <v>50.2</v>
      </c>
      <c r="Y55" s="67">
        <v>48.475000000000001</v>
      </c>
      <c r="Z55" s="163"/>
      <c r="AA55" s="101">
        <v>60.5</v>
      </c>
      <c r="AB55" s="67">
        <v>50.7</v>
      </c>
      <c r="AC55" s="67">
        <v>48.7</v>
      </c>
      <c r="AD55" s="67">
        <v>50.98</v>
      </c>
      <c r="AE55" s="166"/>
      <c r="AF55" s="82">
        <v>50.8</v>
      </c>
      <c r="AG55" s="67">
        <v>50.9</v>
      </c>
      <c r="AH55" s="67">
        <v>52.8</v>
      </c>
      <c r="AI55" s="67">
        <v>52.381</v>
      </c>
      <c r="AJ55" s="166"/>
      <c r="AK55" s="82">
        <v>50.8</v>
      </c>
      <c r="AL55" s="138">
        <v>60.8</v>
      </c>
      <c r="AM55" s="67">
        <v>50</v>
      </c>
      <c r="AN55" s="67">
        <v>50</v>
      </c>
      <c r="AO55" s="163"/>
      <c r="AP55" s="82">
        <v>51.6</v>
      </c>
      <c r="AQ55" s="67">
        <v>51.2</v>
      </c>
      <c r="AR55" s="67">
        <v>51.5</v>
      </c>
      <c r="AS55" s="67">
        <v>50.45</v>
      </c>
    </row>
    <row r="56" spans="1:45" s="65" customFormat="1" x14ac:dyDescent="0.25">
      <c r="A56" s="86" t="s">
        <v>208</v>
      </c>
      <c r="B56" s="82">
        <v>3</v>
      </c>
      <c r="C56" s="67">
        <v>4</v>
      </c>
      <c r="D56" s="67">
        <v>4</v>
      </c>
      <c r="E56" s="67">
        <v>2</v>
      </c>
      <c r="F56" s="166"/>
      <c r="G56" s="101">
        <v>70</v>
      </c>
      <c r="H56" s="138">
        <v>62.5</v>
      </c>
      <c r="I56" s="67">
        <v>33.299999999999997</v>
      </c>
      <c r="J56" s="67" t="s">
        <v>66</v>
      </c>
      <c r="K56" s="166"/>
      <c r="L56" s="82">
        <v>45.1</v>
      </c>
      <c r="M56" s="67">
        <v>56.1</v>
      </c>
      <c r="N56" s="67">
        <v>53</v>
      </c>
      <c r="O56" s="67">
        <v>42.856999999999999</v>
      </c>
      <c r="P56" s="166"/>
      <c r="Q56" s="101">
        <v>51</v>
      </c>
      <c r="R56" s="138">
        <v>56.6</v>
      </c>
      <c r="S56" s="138">
        <v>51.8</v>
      </c>
      <c r="T56" s="138">
        <v>48.899000000000001</v>
      </c>
      <c r="U56" s="169"/>
      <c r="V56" s="82">
        <v>48.5</v>
      </c>
      <c r="W56" s="67">
        <v>48.5</v>
      </c>
      <c r="X56" s="67">
        <v>50.2</v>
      </c>
      <c r="Y56" s="67">
        <v>48.475000000000001</v>
      </c>
      <c r="Z56" s="163"/>
      <c r="AA56" s="82">
        <v>48.9</v>
      </c>
      <c r="AB56" s="138">
        <v>58.7</v>
      </c>
      <c r="AC56" s="138">
        <v>57.1</v>
      </c>
      <c r="AD56" s="67">
        <v>50.561999999999998</v>
      </c>
      <c r="AE56" s="166"/>
      <c r="AF56" s="82">
        <v>50.8</v>
      </c>
      <c r="AG56" s="67">
        <v>50.9</v>
      </c>
      <c r="AH56" s="67">
        <v>52.8</v>
      </c>
      <c r="AI56" s="67">
        <v>52.381</v>
      </c>
      <c r="AJ56" s="166"/>
      <c r="AK56" s="82">
        <v>51</v>
      </c>
      <c r="AL56" s="67">
        <v>51</v>
      </c>
      <c r="AM56" s="67">
        <v>43.9</v>
      </c>
      <c r="AN56" s="67"/>
      <c r="AO56" s="163"/>
      <c r="AP56" s="82">
        <v>51.6</v>
      </c>
      <c r="AQ56" s="67">
        <v>51.2</v>
      </c>
      <c r="AR56" s="67">
        <v>51.5</v>
      </c>
      <c r="AS56" s="67"/>
    </row>
    <row r="57" spans="1:45" s="65" customFormat="1" x14ac:dyDescent="0.25">
      <c r="A57" s="86" t="s">
        <v>73</v>
      </c>
      <c r="B57" s="82" t="s">
        <v>66</v>
      </c>
      <c r="C57" s="67" t="s">
        <v>66</v>
      </c>
      <c r="D57" s="67" t="s">
        <v>66</v>
      </c>
      <c r="E57" s="67" t="s">
        <v>66</v>
      </c>
      <c r="F57" s="166"/>
      <c r="G57" s="82" t="s">
        <v>66</v>
      </c>
      <c r="H57" s="67" t="s">
        <v>66</v>
      </c>
      <c r="I57" s="67" t="s">
        <v>66</v>
      </c>
      <c r="J57" s="67" t="s">
        <v>66</v>
      </c>
      <c r="K57" s="166"/>
      <c r="L57" s="82" t="s">
        <v>66</v>
      </c>
      <c r="M57" s="67" t="s">
        <v>66</v>
      </c>
      <c r="N57" s="67" t="s">
        <v>66</v>
      </c>
      <c r="O57" s="67" t="s">
        <v>66</v>
      </c>
      <c r="P57" s="166"/>
      <c r="Q57" s="82" t="s">
        <v>66</v>
      </c>
      <c r="R57" s="67" t="s">
        <v>66</v>
      </c>
      <c r="S57" s="67" t="s">
        <v>66</v>
      </c>
      <c r="T57" s="67" t="s">
        <v>66</v>
      </c>
      <c r="U57" s="169"/>
      <c r="V57" s="82" t="s">
        <v>66</v>
      </c>
      <c r="W57" s="67" t="s">
        <v>66</v>
      </c>
      <c r="X57" s="67" t="s">
        <v>66</v>
      </c>
      <c r="Y57" s="67" t="s">
        <v>66</v>
      </c>
      <c r="Z57" s="163"/>
      <c r="AA57" s="82" t="s">
        <v>66</v>
      </c>
      <c r="AB57" s="67" t="s">
        <v>66</v>
      </c>
      <c r="AC57" s="67" t="s">
        <v>66</v>
      </c>
      <c r="AD57" s="67" t="s">
        <v>66</v>
      </c>
      <c r="AE57" s="166"/>
      <c r="AF57" s="82" t="s">
        <v>66</v>
      </c>
      <c r="AG57" s="67" t="s">
        <v>66</v>
      </c>
      <c r="AH57" s="67" t="s">
        <v>66</v>
      </c>
      <c r="AI57" s="67" t="s">
        <v>66</v>
      </c>
      <c r="AJ57" s="166"/>
      <c r="AK57" s="82" t="s">
        <v>66</v>
      </c>
      <c r="AL57" s="67" t="s">
        <v>66</v>
      </c>
      <c r="AM57" s="67" t="s">
        <v>66</v>
      </c>
      <c r="AN57" s="67" t="s">
        <v>66</v>
      </c>
      <c r="AO57" s="163"/>
      <c r="AP57" s="82" t="s">
        <v>66</v>
      </c>
      <c r="AQ57" s="67" t="s">
        <v>66</v>
      </c>
      <c r="AR57" s="67" t="s">
        <v>66</v>
      </c>
      <c r="AS57" s="67" t="s">
        <v>66</v>
      </c>
    </row>
    <row r="58" spans="1:45" s="65" customFormat="1" x14ac:dyDescent="0.25">
      <c r="A58" s="86" t="s">
        <v>71</v>
      </c>
      <c r="B58" s="82" t="s">
        <v>66</v>
      </c>
      <c r="C58" s="67" t="s">
        <v>66</v>
      </c>
      <c r="D58" s="67" t="s">
        <v>66</v>
      </c>
      <c r="E58" s="67" t="s">
        <v>66</v>
      </c>
      <c r="F58" s="166"/>
      <c r="G58" s="82" t="s">
        <v>66</v>
      </c>
      <c r="H58" s="67" t="s">
        <v>66</v>
      </c>
      <c r="I58" s="67" t="s">
        <v>66</v>
      </c>
      <c r="J58" s="67" t="s">
        <v>66</v>
      </c>
      <c r="K58" s="166"/>
      <c r="L58" s="82" t="s">
        <v>66</v>
      </c>
      <c r="M58" s="67" t="s">
        <v>66</v>
      </c>
      <c r="N58" s="67" t="s">
        <v>66</v>
      </c>
      <c r="O58" s="67" t="s">
        <v>66</v>
      </c>
      <c r="P58" s="166"/>
      <c r="Q58" s="82" t="s">
        <v>66</v>
      </c>
      <c r="R58" s="67" t="s">
        <v>66</v>
      </c>
      <c r="S58" s="67" t="s">
        <v>66</v>
      </c>
      <c r="T58" s="67" t="s">
        <v>66</v>
      </c>
      <c r="U58" s="169"/>
      <c r="V58" s="82" t="s">
        <v>66</v>
      </c>
      <c r="W58" s="67" t="s">
        <v>66</v>
      </c>
      <c r="X58" s="67" t="s">
        <v>66</v>
      </c>
      <c r="Y58" s="67" t="s">
        <v>66</v>
      </c>
      <c r="Z58" s="163"/>
      <c r="AA58" s="82" t="s">
        <v>66</v>
      </c>
      <c r="AB58" s="67" t="s">
        <v>66</v>
      </c>
      <c r="AC58" s="67" t="s">
        <v>66</v>
      </c>
      <c r="AD58" s="67" t="s">
        <v>66</v>
      </c>
      <c r="AE58" s="166"/>
      <c r="AF58" s="82" t="s">
        <v>66</v>
      </c>
      <c r="AG58" s="67" t="s">
        <v>66</v>
      </c>
      <c r="AH58" s="67" t="s">
        <v>66</v>
      </c>
      <c r="AI58" s="67" t="s">
        <v>66</v>
      </c>
      <c r="AJ58" s="166"/>
      <c r="AK58" s="82" t="s">
        <v>66</v>
      </c>
      <c r="AL58" s="67" t="s">
        <v>66</v>
      </c>
      <c r="AM58" s="67" t="s">
        <v>66</v>
      </c>
      <c r="AN58" s="67" t="s">
        <v>66</v>
      </c>
      <c r="AO58" s="163"/>
      <c r="AP58" s="82" t="s">
        <v>66</v>
      </c>
      <c r="AQ58" s="67" t="s">
        <v>66</v>
      </c>
      <c r="AR58" s="67" t="s">
        <v>66</v>
      </c>
      <c r="AS58" s="67" t="s">
        <v>66</v>
      </c>
    </row>
    <row r="59" spans="1:45" s="65" customFormat="1" x14ac:dyDescent="0.25">
      <c r="A59" s="123" t="s">
        <v>70</v>
      </c>
      <c r="B59" s="82" t="s">
        <v>66</v>
      </c>
      <c r="C59" s="67" t="s">
        <v>66</v>
      </c>
      <c r="D59" s="67" t="s">
        <v>66</v>
      </c>
      <c r="E59" s="67" t="s">
        <v>66</v>
      </c>
      <c r="F59" s="166"/>
      <c r="G59" s="82" t="s">
        <v>66</v>
      </c>
      <c r="H59" s="67" t="s">
        <v>66</v>
      </c>
      <c r="I59" s="67" t="s">
        <v>66</v>
      </c>
      <c r="J59" s="67" t="s">
        <v>66</v>
      </c>
      <c r="K59" s="166"/>
      <c r="L59" s="82" t="s">
        <v>66</v>
      </c>
      <c r="M59" s="67" t="s">
        <v>66</v>
      </c>
      <c r="N59" s="67" t="s">
        <v>66</v>
      </c>
      <c r="O59" s="67" t="s">
        <v>66</v>
      </c>
      <c r="P59" s="166"/>
      <c r="Q59" s="82" t="s">
        <v>66</v>
      </c>
      <c r="R59" s="67" t="s">
        <v>66</v>
      </c>
      <c r="S59" s="67" t="s">
        <v>66</v>
      </c>
      <c r="T59" s="67" t="s">
        <v>66</v>
      </c>
      <c r="U59" s="169"/>
      <c r="V59" s="82" t="s">
        <v>66</v>
      </c>
      <c r="W59" s="67" t="s">
        <v>66</v>
      </c>
      <c r="X59" s="67" t="s">
        <v>66</v>
      </c>
      <c r="Y59" s="67" t="s">
        <v>66</v>
      </c>
      <c r="Z59" s="163"/>
      <c r="AA59" s="82" t="s">
        <v>66</v>
      </c>
      <c r="AB59" s="67" t="s">
        <v>66</v>
      </c>
      <c r="AC59" s="67" t="s">
        <v>66</v>
      </c>
      <c r="AD59" s="67" t="s">
        <v>66</v>
      </c>
      <c r="AE59" s="166"/>
      <c r="AF59" s="82" t="s">
        <v>66</v>
      </c>
      <c r="AG59" s="67" t="s">
        <v>66</v>
      </c>
      <c r="AH59" s="67" t="s">
        <v>66</v>
      </c>
      <c r="AI59" s="67" t="s">
        <v>66</v>
      </c>
      <c r="AJ59" s="166"/>
      <c r="AK59" s="82" t="s">
        <v>66</v>
      </c>
      <c r="AL59" s="67" t="s">
        <v>66</v>
      </c>
      <c r="AM59" s="67" t="s">
        <v>66</v>
      </c>
      <c r="AN59" s="67" t="s">
        <v>66</v>
      </c>
      <c r="AO59" s="163"/>
      <c r="AP59" s="82" t="s">
        <v>66</v>
      </c>
      <c r="AQ59" s="67" t="s">
        <v>66</v>
      </c>
      <c r="AR59" s="67" t="s">
        <v>66</v>
      </c>
      <c r="AS59" s="67" t="s">
        <v>66</v>
      </c>
    </row>
    <row r="60" spans="1:45" s="65" customFormat="1" ht="14.4" thickBot="1" x14ac:dyDescent="0.3">
      <c r="A60" s="87" t="s">
        <v>222</v>
      </c>
      <c r="B60" s="83" t="s">
        <v>66</v>
      </c>
      <c r="C60" s="68" t="s">
        <v>66</v>
      </c>
      <c r="D60" s="68" t="s">
        <v>66</v>
      </c>
      <c r="E60" s="68" t="s">
        <v>66</v>
      </c>
      <c r="F60" s="167"/>
      <c r="G60" s="83" t="s">
        <v>66</v>
      </c>
      <c r="H60" s="68" t="s">
        <v>66</v>
      </c>
      <c r="I60" s="68" t="s">
        <v>66</v>
      </c>
      <c r="J60" s="68" t="s">
        <v>66</v>
      </c>
      <c r="K60" s="167"/>
      <c r="L60" s="83" t="s">
        <v>66</v>
      </c>
      <c r="M60" s="68" t="s">
        <v>66</v>
      </c>
      <c r="N60" s="68" t="s">
        <v>66</v>
      </c>
      <c r="O60" s="68" t="s">
        <v>66</v>
      </c>
      <c r="P60" s="167"/>
      <c r="Q60" s="83" t="s">
        <v>66</v>
      </c>
      <c r="R60" s="68" t="s">
        <v>66</v>
      </c>
      <c r="S60" s="68" t="s">
        <v>66</v>
      </c>
      <c r="T60" s="68" t="s">
        <v>66</v>
      </c>
      <c r="U60" s="170"/>
      <c r="V60" s="83" t="s">
        <v>66</v>
      </c>
      <c r="W60" s="68" t="s">
        <v>66</v>
      </c>
      <c r="X60" s="68" t="s">
        <v>66</v>
      </c>
      <c r="Y60" s="68" t="s">
        <v>66</v>
      </c>
      <c r="Z60" s="164"/>
      <c r="AA60" s="83" t="s">
        <v>66</v>
      </c>
      <c r="AB60" s="68" t="s">
        <v>66</v>
      </c>
      <c r="AC60" s="68" t="s">
        <v>66</v>
      </c>
      <c r="AD60" s="68" t="s">
        <v>66</v>
      </c>
      <c r="AE60" s="167"/>
      <c r="AF60" s="83" t="s">
        <v>66</v>
      </c>
      <c r="AG60" s="68" t="s">
        <v>66</v>
      </c>
      <c r="AH60" s="68" t="s">
        <v>66</v>
      </c>
      <c r="AI60" s="68" t="s">
        <v>66</v>
      </c>
      <c r="AJ60" s="167"/>
      <c r="AK60" s="83" t="s">
        <v>66</v>
      </c>
      <c r="AL60" s="68" t="s">
        <v>66</v>
      </c>
      <c r="AM60" s="68" t="s">
        <v>66</v>
      </c>
      <c r="AN60" s="68" t="s">
        <v>66</v>
      </c>
      <c r="AO60" s="164"/>
      <c r="AP60" s="83" t="s">
        <v>66</v>
      </c>
      <c r="AQ60" s="68" t="s">
        <v>66</v>
      </c>
      <c r="AR60" s="68" t="s">
        <v>66</v>
      </c>
      <c r="AS60" s="68" t="s">
        <v>66</v>
      </c>
    </row>
  </sheetData>
  <mergeCells count="22">
    <mergeCell ref="J1:W1"/>
    <mergeCell ref="A1:I1"/>
    <mergeCell ref="K2:W2"/>
    <mergeCell ref="A2:I4"/>
    <mergeCell ref="K49:K60"/>
    <mergeCell ref="Z20:AG20"/>
    <mergeCell ref="F49:F60"/>
    <mergeCell ref="K3:W3"/>
    <mergeCell ref="K4:W4"/>
    <mergeCell ref="B20:I20"/>
    <mergeCell ref="J20:Q20"/>
    <mergeCell ref="B6:F6"/>
    <mergeCell ref="G6:K6"/>
    <mergeCell ref="L6:P6"/>
    <mergeCell ref="Q6:U6"/>
    <mergeCell ref="R20:Y20"/>
    <mergeCell ref="AO49:AO60"/>
    <mergeCell ref="P49:P60"/>
    <mergeCell ref="U49:U60"/>
    <mergeCell ref="Z49:Z60"/>
    <mergeCell ref="AE49:AE60"/>
    <mergeCell ref="AJ49:AJ60"/>
  </mergeCells>
  <conditionalFormatting sqref="C8:V8 C9:F9 H9:K9 M9:P10 R9:V10 C10:K10 B11:K11 M11:V11 H12:V12 B12:F13 H13:P13 R13:V13 C14:F14 H14:V14 B15:F15 H15:P15 R15:V17 C16:F17 M16:P17 H16:K18 B18:F18 M18:V18 C19:AC19 B22:Q32 AA30:AG30 B33:AO33 G37:J41 Q37:T41 AA37:AD41 B37:E47 L37:O47 V37:Y47 AF37:AI47 I42:J42 S42:T42 AC42:AD42 J43 Q43 AD43 G44:J47 Q44:T47 AA44:AD47 G50:J50 Q50:T50 AA50:AD50 AK50:AN50 B50:E60 L50:O60 V50:Y60 AF50:AI60 AP50:AS60 I51 Q51:S51 AB51:AC51 AL51:AM51 G51:G52 Q52 AA52 AK52 Q53:T54 AA53:AD54 AK53:AN54 G53:J55 S55:T55 AB55:AD55 AK55 AM55:AN55 I56:J56 AA56 AD56 AK56:AN60 G57:J60 Q57:T60 AA57:AD60 S30:Y30 R31:AG32 R22:AG29">
    <cfRule type="cellIs" dxfId="21" priority="34" operator="equal">
      <formula>"N/A"</formula>
    </cfRule>
  </conditionalFormatting>
  <conditionalFormatting sqref="D8:D18 I8:I18 N8:N18 P8:P18 S8:S18 V8:V18 E19 J19 O19 Q19:R19 Z19 G22:I33 O22:Q33 AE22:AG33 Z26:AF26 W33:Y33 B50:E59">
    <cfRule type="cellIs" dxfId="20" priority="35" operator="equal">
      <formula>4</formula>
    </cfRule>
  </conditionalFormatting>
  <conditionalFormatting sqref="K8:K18">
    <cfRule type="cellIs" dxfId="19" priority="11" operator="equal">
      <formula>4</formula>
    </cfRule>
  </conditionalFormatting>
  <conditionalFormatting sqref="U8:U19">
    <cfRule type="cellIs" dxfId="18" priority="10" operator="equal">
      <formula>4</formula>
    </cfRule>
  </conditionalFormatting>
  <conditionalFormatting sqref="AK37:AN41 AP37:AS47 AK42 AM42:AN42 AK44:AN47">
    <cfRule type="cellIs" dxfId="17" priority="2" operator="equal">
      <formula>"N/A"</formula>
    </cfRule>
  </conditionalFormatting>
  <conditionalFormatting sqref="AM33:AO33">
    <cfRule type="cellIs" dxfId="16" priority="5" operator="equal">
      <formula>4</formula>
    </cfRule>
  </conditionalFormatting>
  <conditionalFormatting sqref="W22:Y32 R26:Y26">
    <cfRule type="cellIs" dxfId="0" priority="1" operator="equal">
      <formula>4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37A5F-E00F-4F48-A5D3-D0BD4BD504E0}">
  <dimension ref="A1:BB28"/>
  <sheetViews>
    <sheetView workbookViewId="0">
      <selection sqref="A1:I1"/>
    </sheetView>
  </sheetViews>
  <sheetFormatPr defaultColWidth="8.88671875" defaultRowHeight="13.8" x14ac:dyDescent="0.25"/>
  <cols>
    <col min="1" max="1" width="35" style="49" customWidth="1"/>
    <col min="2" max="2" width="4.6640625" style="49" customWidth="1"/>
    <col min="3" max="3" width="4.6640625" style="49" bestFit="1" customWidth="1"/>
    <col min="4" max="4" width="4.5546875" style="49" bestFit="1" customWidth="1"/>
    <col min="5" max="5" width="4.6640625" style="49" bestFit="1" customWidth="1"/>
    <col min="6" max="6" width="4.5546875" style="49" bestFit="1" customWidth="1"/>
    <col min="7" max="7" width="4.6640625" style="49" bestFit="1" customWidth="1"/>
    <col min="8" max="8" width="5.44140625" style="49" bestFit="1" customWidth="1"/>
    <col min="9" max="9" width="4.6640625" style="49" bestFit="1" customWidth="1"/>
    <col min="10" max="10" width="5.109375" style="49" bestFit="1" customWidth="1"/>
    <col min="11" max="11" width="4.6640625" style="49" bestFit="1" customWidth="1"/>
    <col min="12" max="12" width="4.5546875" style="49" bestFit="1" customWidth="1"/>
    <col min="13" max="13" width="3.6640625" style="49" bestFit="1" customWidth="1"/>
    <col min="14" max="18" width="4.6640625" style="49" bestFit="1" customWidth="1"/>
    <col min="19" max="19" width="3.6640625" style="49" bestFit="1" customWidth="1"/>
    <col min="20" max="23" width="4.6640625" style="49" bestFit="1" customWidth="1"/>
    <col min="24" max="24" width="4.5546875" style="49" bestFit="1" customWidth="1"/>
    <col min="25" max="25" width="3.44140625" style="49" bestFit="1" customWidth="1"/>
    <col min="26" max="26" width="5.88671875" style="49" bestFit="1" customWidth="1"/>
    <col min="27" max="29" width="4.6640625" style="49" bestFit="1" customWidth="1"/>
    <col min="30" max="30" width="4.5546875" style="49" bestFit="1" customWidth="1"/>
    <col min="31" max="35" width="4.6640625" style="49" bestFit="1" customWidth="1"/>
    <col min="36" max="36" width="4.5546875" style="49" bestFit="1" customWidth="1"/>
    <col min="37" max="37" width="3.44140625" style="49" bestFit="1" customWidth="1"/>
    <col min="38" max="41" width="4.6640625" style="49" bestFit="1" customWidth="1"/>
    <col min="42" max="43" width="4.5546875" style="49" bestFit="1" customWidth="1"/>
    <col min="44" max="47" width="4.6640625" style="49" bestFit="1" customWidth="1"/>
    <col min="48" max="49" width="4.5546875" style="49" bestFit="1" customWidth="1"/>
    <col min="50" max="53" width="4.6640625" style="49" bestFit="1" customWidth="1"/>
    <col min="54" max="66" width="4.5546875" style="49" bestFit="1" customWidth="1"/>
    <col min="67" max="16384" width="8.88671875" style="49"/>
  </cols>
  <sheetData>
    <row r="1" spans="1:41" s="43" customFormat="1" ht="20.399999999999999" x14ac:dyDescent="0.35">
      <c r="A1" s="187" t="s">
        <v>317</v>
      </c>
      <c r="B1" s="187"/>
      <c r="C1" s="187"/>
      <c r="D1" s="187"/>
      <c r="E1" s="187"/>
      <c r="F1" s="187"/>
      <c r="G1" s="187"/>
      <c r="H1" s="187"/>
      <c r="I1" s="188"/>
      <c r="J1" s="184" t="s">
        <v>220</v>
      </c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6"/>
    </row>
    <row r="2" spans="1:41" s="43" customFormat="1" x14ac:dyDescent="0.25">
      <c r="A2" s="189" t="s">
        <v>217</v>
      </c>
      <c r="B2" s="189"/>
      <c r="C2" s="189"/>
      <c r="D2" s="189"/>
      <c r="E2" s="189"/>
      <c r="F2" s="189"/>
      <c r="G2" s="189"/>
      <c r="H2" s="189"/>
      <c r="I2" s="190"/>
      <c r="J2" s="90" t="s">
        <v>213</v>
      </c>
      <c r="K2" s="180" t="s">
        <v>214</v>
      </c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1"/>
    </row>
    <row r="3" spans="1:41" s="43" customFormat="1" x14ac:dyDescent="0.25">
      <c r="A3" s="189"/>
      <c r="B3" s="189"/>
      <c r="C3" s="189"/>
      <c r="D3" s="189"/>
      <c r="E3" s="189"/>
      <c r="F3" s="189"/>
      <c r="G3" s="189"/>
      <c r="H3" s="189"/>
      <c r="I3" s="190"/>
      <c r="J3" s="74">
        <v>4</v>
      </c>
      <c r="K3" s="180" t="s">
        <v>215</v>
      </c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1"/>
    </row>
    <row r="4" spans="1:41" s="43" customFormat="1" ht="14.4" thickBot="1" x14ac:dyDescent="0.3">
      <c r="A4" s="191"/>
      <c r="B4" s="191"/>
      <c r="C4" s="191"/>
      <c r="D4" s="191"/>
      <c r="E4" s="191"/>
      <c r="F4" s="191"/>
      <c r="G4" s="191"/>
      <c r="H4" s="191"/>
      <c r="I4" s="192"/>
      <c r="J4" s="75" t="s">
        <v>66</v>
      </c>
      <c r="K4" s="182" t="s">
        <v>216</v>
      </c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3"/>
    </row>
    <row r="5" spans="1:41" ht="14.4" thickBot="1" x14ac:dyDescent="0.3">
      <c r="A5" s="64"/>
      <c r="B5" s="64"/>
      <c r="C5" s="64"/>
      <c r="D5" s="64"/>
      <c r="E5" s="64"/>
      <c r="F5" s="64"/>
      <c r="G5" s="64"/>
      <c r="H5" s="64"/>
      <c r="I5" s="64"/>
      <c r="J5" s="91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</row>
    <row r="6" spans="1:41" ht="18" thickBot="1" x14ac:dyDescent="0.35">
      <c r="A6" s="104" t="s">
        <v>218</v>
      </c>
      <c r="B6" s="174">
        <v>2020</v>
      </c>
      <c r="C6" s="175"/>
      <c r="D6" s="175"/>
      <c r="E6" s="175"/>
      <c r="F6" s="176"/>
      <c r="G6" s="174">
        <v>2021</v>
      </c>
      <c r="H6" s="175"/>
      <c r="I6" s="175"/>
      <c r="J6" s="175"/>
      <c r="K6" s="176"/>
      <c r="L6" s="174">
        <v>2022</v>
      </c>
      <c r="M6" s="175"/>
      <c r="N6" s="175"/>
      <c r="O6" s="175"/>
      <c r="P6" s="176"/>
      <c r="Q6" s="174">
        <v>2023</v>
      </c>
      <c r="R6" s="175"/>
      <c r="S6" s="175"/>
      <c r="T6" s="175"/>
      <c r="U6" s="176"/>
      <c r="V6" s="174">
        <v>2024</v>
      </c>
      <c r="W6" s="175"/>
      <c r="X6" s="175"/>
      <c r="Y6" s="175"/>
      <c r="Z6" s="176"/>
      <c r="AA6" s="110"/>
    </row>
    <row r="7" spans="1:41" ht="101.4" thickBot="1" x14ac:dyDescent="0.3">
      <c r="A7" s="84" t="s">
        <v>212</v>
      </c>
      <c r="B7" s="88" t="s">
        <v>41</v>
      </c>
      <c r="C7" s="89" t="s">
        <v>42</v>
      </c>
      <c r="D7" s="89" t="s">
        <v>43</v>
      </c>
      <c r="E7" s="89" t="s">
        <v>44</v>
      </c>
      <c r="F7" s="129" t="s">
        <v>45</v>
      </c>
      <c r="G7" s="88" t="s">
        <v>41</v>
      </c>
      <c r="H7" s="89" t="s">
        <v>42</v>
      </c>
      <c r="I7" s="89" t="s">
        <v>43</v>
      </c>
      <c r="J7" s="89" t="s">
        <v>44</v>
      </c>
      <c r="K7" s="129" t="s">
        <v>45</v>
      </c>
      <c r="L7" s="88" t="s">
        <v>41</v>
      </c>
      <c r="M7" s="89" t="s">
        <v>42</v>
      </c>
      <c r="N7" s="89" t="s">
        <v>43</v>
      </c>
      <c r="O7" s="89" t="s">
        <v>44</v>
      </c>
      <c r="P7" s="129" t="s">
        <v>45</v>
      </c>
      <c r="Q7" s="88" t="s">
        <v>41</v>
      </c>
      <c r="R7" s="89" t="s">
        <v>42</v>
      </c>
      <c r="S7" s="89" t="s">
        <v>43</v>
      </c>
      <c r="T7" s="89" t="s">
        <v>44</v>
      </c>
      <c r="U7" s="129" t="s">
        <v>45</v>
      </c>
      <c r="V7" s="88" t="s">
        <v>41</v>
      </c>
      <c r="W7" s="89" t="s">
        <v>42</v>
      </c>
      <c r="X7" s="89" t="s">
        <v>43</v>
      </c>
      <c r="Y7" s="89" t="s">
        <v>44</v>
      </c>
      <c r="Z7" s="129" t="s">
        <v>45</v>
      </c>
    </row>
    <row r="8" spans="1:41" x14ac:dyDescent="0.25">
      <c r="A8" s="69" t="s">
        <v>219</v>
      </c>
      <c r="B8" s="51">
        <v>88.9</v>
      </c>
      <c r="C8" s="52">
        <v>84.1</v>
      </c>
      <c r="D8" s="52">
        <v>3</v>
      </c>
      <c r="E8" s="53">
        <v>4.8600000000000003</v>
      </c>
      <c r="F8" s="81">
        <v>4</v>
      </c>
      <c r="G8" s="51">
        <v>88.9</v>
      </c>
      <c r="H8" s="52">
        <v>90</v>
      </c>
      <c r="I8" s="52">
        <v>3</v>
      </c>
      <c r="J8" s="53">
        <v>4.83</v>
      </c>
      <c r="K8" s="81">
        <v>4</v>
      </c>
      <c r="L8" s="51"/>
      <c r="M8" s="52"/>
      <c r="N8" s="52"/>
      <c r="O8" s="53"/>
      <c r="P8" s="81"/>
      <c r="Q8" s="51">
        <v>92.308000000000007</v>
      </c>
      <c r="R8" s="52">
        <v>87.379000000000005</v>
      </c>
      <c r="S8" s="52">
        <v>4</v>
      </c>
      <c r="T8" s="53">
        <v>4.5</v>
      </c>
      <c r="U8" s="81">
        <v>4</v>
      </c>
      <c r="V8" s="51"/>
      <c r="W8" s="52"/>
      <c r="X8" s="52"/>
      <c r="Y8" s="53"/>
      <c r="Z8" s="81"/>
      <c r="AA8" s="99"/>
    </row>
    <row r="9" spans="1:41" x14ac:dyDescent="0.25">
      <c r="A9" s="70" t="s">
        <v>205</v>
      </c>
      <c r="B9" s="55">
        <v>85.2</v>
      </c>
      <c r="C9" s="56">
        <v>84</v>
      </c>
      <c r="D9" s="56">
        <v>3</v>
      </c>
      <c r="E9" s="57">
        <v>4.2699999999999996</v>
      </c>
      <c r="F9" s="72">
        <v>3</v>
      </c>
      <c r="G9" s="55">
        <v>60.9</v>
      </c>
      <c r="H9" s="56">
        <v>76.3</v>
      </c>
      <c r="I9" s="56">
        <v>2</v>
      </c>
      <c r="J9" s="57">
        <v>4.42</v>
      </c>
      <c r="K9" s="72">
        <v>3</v>
      </c>
      <c r="L9" s="55"/>
      <c r="M9" s="56"/>
      <c r="N9" s="56"/>
      <c r="O9" s="57"/>
      <c r="P9" s="72"/>
      <c r="Q9" s="55">
        <v>72.727000000000004</v>
      </c>
      <c r="R9" s="56">
        <v>77.778000000000006</v>
      </c>
      <c r="S9" s="56">
        <v>3</v>
      </c>
      <c r="T9" s="57">
        <v>4.4074099999999996</v>
      </c>
      <c r="U9" s="72">
        <v>3</v>
      </c>
      <c r="V9" s="55"/>
      <c r="W9" s="56"/>
      <c r="X9" s="56"/>
      <c r="Y9" s="57"/>
      <c r="Z9" s="72"/>
      <c r="AA9" s="99"/>
    </row>
    <row r="10" spans="1:41" ht="14.4" thickBot="1" x14ac:dyDescent="0.3">
      <c r="A10" s="71" t="s">
        <v>207</v>
      </c>
      <c r="B10" s="60">
        <v>25</v>
      </c>
      <c r="C10" s="61">
        <v>56.3</v>
      </c>
      <c r="D10" s="61">
        <v>2</v>
      </c>
      <c r="E10" s="62">
        <v>3</v>
      </c>
      <c r="F10" s="73">
        <v>3</v>
      </c>
      <c r="G10" s="60">
        <v>58.3</v>
      </c>
      <c r="H10" s="61">
        <v>62.3</v>
      </c>
      <c r="I10" s="61">
        <v>3</v>
      </c>
      <c r="J10" s="62" t="s">
        <v>66</v>
      </c>
      <c r="K10" s="73" t="s">
        <v>66</v>
      </c>
      <c r="L10" s="60"/>
      <c r="M10" s="61"/>
      <c r="N10" s="61"/>
      <c r="O10" s="62"/>
      <c r="P10" s="73"/>
      <c r="Q10" s="60">
        <v>40</v>
      </c>
      <c r="R10" s="61">
        <v>65.078999999999994</v>
      </c>
      <c r="S10" s="61">
        <v>2</v>
      </c>
      <c r="T10" s="62">
        <v>5</v>
      </c>
      <c r="U10" s="73" t="s">
        <v>66</v>
      </c>
      <c r="V10" s="60"/>
      <c r="W10" s="61"/>
      <c r="X10" s="61"/>
      <c r="Y10" s="62"/>
      <c r="Z10" s="73"/>
      <c r="AA10" s="99"/>
    </row>
    <row r="11" spans="1:41" ht="14.4" thickBot="1" x14ac:dyDescent="0.3">
      <c r="C11" s="98"/>
      <c r="D11" s="99"/>
      <c r="E11" s="99"/>
      <c r="F11" s="100"/>
      <c r="G11" s="99"/>
      <c r="H11" s="98"/>
      <c r="I11" s="99"/>
      <c r="J11" s="99"/>
      <c r="K11" s="100"/>
      <c r="L11" s="99"/>
      <c r="M11" s="98"/>
      <c r="N11" s="99"/>
      <c r="O11" s="99"/>
      <c r="P11" s="100"/>
      <c r="Q11" s="99"/>
      <c r="R11" s="99"/>
      <c r="S11" s="98"/>
      <c r="T11" s="99"/>
      <c r="U11" s="99"/>
      <c r="V11" s="100"/>
      <c r="W11" s="99"/>
      <c r="X11" s="98"/>
      <c r="Y11" s="99"/>
      <c r="Z11" s="99"/>
      <c r="AA11" s="100"/>
      <c r="AB11" s="100"/>
      <c r="AC11" s="99"/>
    </row>
    <row r="12" spans="1:41" ht="15.6" thickBot="1" x14ac:dyDescent="0.3">
      <c r="A12" s="103" t="s">
        <v>223</v>
      </c>
      <c r="B12" s="196">
        <v>2020</v>
      </c>
      <c r="C12" s="197"/>
      <c r="D12" s="197"/>
      <c r="E12" s="197"/>
      <c r="F12" s="197"/>
      <c r="G12" s="197"/>
      <c r="H12" s="197"/>
      <c r="I12" s="198"/>
      <c r="J12" s="171">
        <v>2021</v>
      </c>
      <c r="K12" s="172"/>
      <c r="L12" s="172"/>
      <c r="M12" s="172"/>
      <c r="N12" s="172"/>
      <c r="O12" s="172"/>
      <c r="P12" s="172"/>
      <c r="Q12" s="173"/>
      <c r="R12" s="177">
        <v>2022</v>
      </c>
      <c r="S12" s="178"/>
      <c r="T12" s="178"/>
      <c r="U12" s="178"/>
      <c r="V12" s="178"/>
      <c r="W12" s="178"/>
      <c r="X12" s="178"/>
      <c r="Y12" s="179"/>
      <c r="Z12" s="199">
        <v>2023</v>
      </c>
      <c r="AA12" s="200"/>
      <c r="AB12" s="200"/>
      <c r="AC12" s="200"/>
      <c r="AD12" s="200"/>
      <c r="AE12" s="200"/>
      <c r="AF12" s="200"/>
      <c r="AG12" s="201"/>
      <c r="AH12" s="177">
        <v>2024</v>
      </c>
      <c r="AI12" s="178"/>
      <c r="AJ12" s="178"/>
      <c r="AK12" s="178"/>
      <c r="AL12" s="178"/>
      <c r="AM12" s="178"/>
      <c r="AN12" s="178"/>
      <c r="AO12" s="179"/>
    </row>
    <row r="13" spans="1:41" ht="172.2" thickBot="1" x14ac:dyDescent="0.3">
      <c r="A13" s="143" t="s">
        <v>212</v>
      </c>
      <c r="B13" s="140" t="s">
        <v>81</v>
      </c>
      <c r="C13" s="141" t="s">
        <v>80</v>
      </c>
      <c r="D13" s="141" t="s">
        <v>79</v>
      </c>
      <c r="E13" s="141" t="s">
        <v>78</v>
      </c>
      <c r="F13" s="141" t="s">
        <v>77</v>
      </c>
      <c r="G13" s="142" t="s">
        <v>82</v>
      </c>
      <c r="H13" s="121" t="s">
        <v>56</v>
      </c>
      <c r="I13" s="122" t="s">
        <v>57</v>
      </c>
      <c r="J13" s="140" t="s">
        <v>81</v>
      </c>
      <c r="K13" s="141" t="s">
        <v>80</v>
      </c>
      <c r="L13" s="141" t="s">
        <v>79</v>
      </c>
      <c r="M13" s="141" t="s">
        <v>78</v>
      </c>
      <c r="N13" s="141" t="s">
        <v>77</v>
      </c>
      <c r="O13" s="142" t="s">
        <v>82</v>
      </c>
      <c r="P13" s="121" t="s">
        <v>56</v>
      </c>
      <c r="Q13" s="122" t="s">
        <v>57</v>
      </c>
      <c r="R13" s="140" t="s">
        <v>81</v>
      </c>
      <c r="S13" s="141" t="s">
        <v>80</v>
      </c>
      <c r="T13" s="141" t="s">
        <v>79</v>
      </c>
      <c r="U13" s="141" t="s">
        <v>78</v>
      </c>
      <c r="V13" s="141" t="s">
        <v>77</v>
      </c>
      <c r="W13" s="142" t="s">
        <v>82</v>
      </c>
      <c r="X13" s="121" t="s">
        <v>56</v>
      </c>
      <c r="Y13" s="122" t="s">
        <v>57</v>
      </c>
      <c r="Z13" s="140" t="s">
        <v>81</v>
      </c>
      <c r="AA13" s="141" t="s">
        <v>80</v>
      </c>
      <c r="AB13" s="141" t="s">
        <v>79</v>
      </c>
      <c r="AC13" s="141" t="s">
        <v>78</v>
      </c>
      <c r="AD13" s="141" t="s">
        <v>77</v>
      </c>
      <c r="AE13" s="142" t="s">
        <v>82</v>
      </c>
      <c r="AF13" s="121" t="s">
        <v>315</v>
      </c>
      <c r="AG13" s="122" t="s">
        <v>57</v>
      </c>
      <c r="AH13" s="140" t="s">
        <v>81</v>
      </c>
      <c r="AI13" s="141" t="s">
        <v>80</v>
      </c>
      <c r="AJ13" s="141" t="s">
        <v>79</v>
      </c>
      <c r="AK13" s="141" t="s">
        <v>78</v>
      </c>
      <c r="AL13" s="141" t="s">
        <v>77</v>
      </c>
      <c r="AM13" s="142" t="s">
        <v>82</v>
      </c>
      <c r="AN13" s="121" t="s">
        <v>315</v>
      </c>
      <c r="AO13" s="122" t="s">
        <v>57</v>
      </c>
    </row>
    <row r="14" spans="1:41" x14ac:dyDescent="0.25">
      <c r="A14" s="95" t="s">
        <v>219</v>
      </c>
      <c r="B14" s="55">
        <v>39.1</v>
      </c>
      <c r="C14" s="56">
        <v>60.9</v>
      </c>
      <c r="D14" s="56">
        <v>0</v>
      </c>
      <c r="E14" s="56">
        <v>0</v>
      </c>
      <c r="F14" s="56">
        <v>0</v>
      </c>
      <c r="G14" s="67">
        <v>4</v>
      </c>
      <c r="H14" s="57" t="s">
        <v>66</v>
      </c>
      <c r="I14" s="58">
        <v>3.7</v>
      </c>
      <c r="J14" s="55">
        <v>66.7</v>
      </c>
      <c r="K14" s="56">
        <v>33.299999999999997</v>
      </c>
      <c r="L14" s="56">
        <v>0</v>
      </c>
      <c r="M14" s="56">
        <v>0</v>
      </c>
      <c r="N14" s="56">
        <v>0</v>
      </c>
      <c r="O14" s="67">
        <v>4</v>
      </c>
      <c r="P14" s="57" t="s">
        <v>66</v>
      </c>
      <c r="Q14" s="58">
        <v>3.7</v>
      </c>
      <c r="R14" s="55"/>
      <c r="S14" s="56"/>
      <c r="T14" s="56"/>
      <c r="U14" s="56"/>
      <c r="V14" s="56"/>
      <c r="W14" s="67"/>
      <c r="X14" s="57" t="s">
        <v>66</v>
      </c>
      <c r="Y14" s="58"/>
      <c r="Z14" s="55">
        <v>75.861999999999995</v>
      </c>
      <c r="AA14" s="56">
        <v>24.138000000000002</v>
      </c>
      <c r="AB14" s="56">
        <v>0</v>
      </c>
      <c r="AC14" s="56">
        <v>0</v>
      </c>
      <c r="AD14" s="56">
        <v>0</v>
      </c>
      <c r="AE14" s="67">
        <v>70.731999999999999</v>
      </c>
      <c r="AF14" s="57" t="s">
        <v>66</v>
      </c>
      <c r="AG14" s="58">
        <v>4</v>
      </c>
      <c r="AH14" s="55"/>
      <c r="AI14" s="56"/>
      <c r="AJ14" s="56"/>
      <c r="AK14" s="56"/>
      <c r="AL14" s="56"/>
      <c r="AM14" s="67"/>
      <c r="AN14" s="57" t="s">
        <v>66</v>
      </c>
      <c r="AO14" s="58"/>
    </row>
    <row r="15" spans="1:41" x14ac:dyDescent="0.25">
      <c r="A15" s="96" t="s">
        <v>205</v>
      </c>
      <c r="B15" s="55">
        <v>69.2</v>
      </c>
      <c r="C15" s="56">
        <v>30.8</v>
      </c>
      <c r="D15" s="56">
        <v>0</v>
      </c>
      <c r="E15" s="56">
        <v>0</v>
      </c>
      <c r="F15" s="56">
        <v>0</v>
      </c>
      <c r="G15" s="67">
        <v>4</v>
      </c>
      <c r="H15" s="57" t="s">
        <v>66</v>
      </c>
      <c r="I15" s="58">
        <v>3.2</v>
      </c>
      <c r="J15" s="55">
        <v>75</v>
      </c>
      <c r="K15" s="56">
        <v>25</v>
      </c>
      <c r="L15" s="56">
        <v>0</v>
      </c>
      <c r="M15" s="56">
        <v>0</v>
      </c>
      <c r="N15" s="56">
        <v>0</v>
      </c>
      <c r="O15" s="67">
        <v>4</v>
      </c>
      <c r="P15" s="57" t="s">
        <v>66</v>
      </c>
      <c r="Q15" s="58">
        <v>3.2</v>
      </c>
      <c r="R15" s="55"/>
      <c r="S15" s="56"/>
      <c r="T15" s="56"/>
      <c r="U15" s="56"/>
      <c r="V15" s="56"/>
      <c r="W15" s="67"/>
      <c r="X15" s="57" t="s">
        <v>66</v>
      </c>
      <c r="Y15" s="58"/>
      <c r="Z15" s="55">
        <v>65.216999999999999</v>
      </c>
      <c r="AA15" s="56">
        <v>30.434999999999999</v>
      </c>
      <c r="AB15" s="56">
        <v>0</v>
      </c>
      <c r="AC15" s="56">
        <v>0</v>
      </c>
      <c r="AD15" s="56">
        <v>4.3479999999999999</v>
      </c>
      <c r="AE15" s="67">
        <v>2</v>
      </c>
      <c r="AF15" s="57" t="s">
        <v>66</v>
      </c>
      <c r="AG15" s="58">
        <v>3</v>
      </c>
      <c r="AH15" s="55"/>
      <c r="AI15" s="56"/>
      <c r="AJ15" s="56"/>
      <c r="AK15" s="56"/>
      <c r="AL15" s="56"/>
      <c r="AM15" s="67"/>
      <c r="AN15" s="57" t="s">
        <v>66</v>
      </c>
      <c r="AO15" s="58"/>
    </row>
    <row r="16" spans="1:41" ht="14.4" thickBot="1" x14ac:dyDescent="0.3">
      <c r="A16" s="97" t="s">
        <v>207</v>
      </c>
      <c r="B16" s="60">
        <v>60</v>
      </c>
      <c r="C16" s="61">
        <v>40</v>
      </c>
      <c r="D16" s="61">
        <v>0</v>
      </c>
      <c r="E16" s="61">
        <v>0</v>
      </c>
      <c r="F16" s="61">
        <v>0</v>
      </c>
      <c r="G16" s="68">
        <v>4</v>
      </c>
      <c r="H16" s="62" t="s">
        <v>66</v>
      </c>
      <c r="I16" s="63">
        <v>3</v>
      </c>
      <c r="J16" s="60">
        <v>75</v>
      </c>
      <c r="K16" s="61">
        <v>25</v>
      </c>
      <c r="L16" s="61">
        <v>0</v>
      </c>
      <c r="M16" s="61">
        <v>0</v>
      </c>
      <c r="N16" s="61">
        <v>0</v>
      </c>
      <c r="O16" s="68">
        <v>4</v>
      </c>
      <c r="P16" s="62" t="s">
        <v>66</v>
      </c>
      <c r="Q16" s="63">
        <v>3.5</v>
      </c>
      <c r="R16" s="60"/>
      <c r="S16" s="61"/>
      <c r="T16" s="61"/>
      <c r="U16" s="61"/>
      <c r="V16" s="61"/>
      <c r="W16" s="68"/>
      <c r="X16" s="62" t="s">
        <v>66</v>
      </c>
      <c r="Y16" s="63"/>
      <c r="Z16" s="55">
        <v>100</v>
      </c>
      <c r="AA16" s="56">
        <v>0</v>
      </c>
      <c r="AB16" s="56">
        <v>0</v>
      </c>
      <c r="AC16" s="56">
        <v>0</v>
      </c>
      <c r="AD16" s="56">
        <v>0</v>
      </c>
      <c r="AE16" s="67">
        <v>4</v>
      </c>
      <c r="AF16" s="62" t="s">
        <v>66</v>
      </c>
      <c r="AG16" s="63">
        <v>3</v>
      </c>
      <c r="AH16" s="60"/>
      <c r="AI16" s="61"/>
      <c r="AJ16" s="61"/>
      <c r="AK16" s="61"/>
      <c r="AL16" s="61"/>
      <c r="AM16" s="68"/>
      <c r="AN16" s="62" t="s">
        <v>66</v>
      </c>
      <c r="AO16" s="63"/>
    </row>
    <row r="17" spans="1:54" x14ac:dyDescent="0.25">
      <c r="A17" s="139" t="s">
        <v>316</v>
      </c>
      <c r="B17" s="98"/>
      <c r="C17" s="99"/>
      <c r="D17" s="99"/>
      <c r="E17" s="99"/>
      <c r="F17" s="99"/>
      <c r="G17" s="65"/>
      <c r="H17" s="100"/>
      <c r="I17" s="99"/>
      <c r="J17" s="98"/>
      <c r="K17" s="99"/>
      <c r="L17" s="99"/>
      <c r="M17" s="99"/>
      <c r="N17" s="99"/>
      <c r="O17" s="65"/>
      <c r="P17" s="100"/>
      <c r="Q17" s="99"/>
      <c r="R17" s="98"/>
      <c r="S17" s="99"/>
      <c r="T17" s="99"/>
      <c r="U17" s="99"/>
      <c r="V17" s="99"/>
      <c r="W17" s="65"/>
      <c r="X17" s="100"/>
      <c r="Y17" s="99"/>
      <c r="Z17" s="98"/>
      <c r="AA17" s="99"/>
      <c r="AB17" s="99"/>
      <c r="AC17" s="99"/>
      <c r="AD17" s="99"/>
      <c r="AE17" s="65"/>
      <c r="AF17" s="100"/>
      <c r="AG17" s="99"/>
      <c r="AH17" s="98"/>
      <c r="AI17" s="99"/>
      <c r="AJ17" s="99"/>
      <c r="AK17" s="99"/>
      <c r="AL17" s="99"/>
      <c r="AM17" s="65"/>
      <c r="AN17" s="100"/>
      <c r="AO17" s="99"/>
    </row>
    <row r="18" spans="1:54" ht="14.4" thickBot="1" x14ac:dyDescent="0.3"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</row>
    <row r="19" spans="1:54" ht="15.6" thickBot="1" x14ac:dyDescent="0.3">
      <c r="A19" s="102" t="s">
        <v>224</v>
      </c>
    </row>
    <row r="20" spans="1:54" s="65" customFormat="1" ht="166.8" thickBot="1" x14ac:dyDescent="0.3">
      <c r="A20" s="125" t="s">
        <v>212</v>
      </c>
      <c r="B20" s="132" t="s">
        <v>225</v>
      </c>
      <c r="C20" s="133" t="s">
        <v>226</v>
      </c>
      <c r="D20" s="133" t="s">
        <v>227</v>
      </c>
      <c r="E20" s="133" t="s">
        <v>228</v>
      </c>
      <c r="F20" s="134" t="s">
        <v>229</v>
      </c>
      <c r="G20" s="202"/>
      <c r="H20" s="116" t="s">
        <v>230</v>
      </c>
      <c r="I20" s="117" t="s">
        <v>231</v>
      </c>
      <c r="J20" s="117" t="s">
        <v>232</v>
      </c>
      <c r="K20" s="117" t="s">
        <v>233</v>
      </c>
      <c r="L20" s="118" t="s">
        <v>234</v>
      </c>
      <c r="M20" s="205"/>
      <c r="N20" s="126" t="s">
        <v>235</v>
      </c>
      <c r="O20" s="117" t="s">
        <v>236</v>
      </c>
      <c r="P20" s="117" t="s">
        <v>237</v>
      </c>
      <c r="Q20" s="117" t="s">
        <v>238</v>
      </c>
      <c r="R20" s="127" t="s">
        <v>239</v>
      </c>
      <c r="S20" s="193"/>
      <c r="T20" s="116" t="s">
        <v>240</v>
      </c>
      <c r="U20" s="116" t="s">
        <v>241</v>
      </c>
      <c r="V20" s="117" t="s">
        <v>242</v>
      </c>
      <c r="W20" s="117" t="s">
        <v>243</v>
      </c>
      <c r="X20" s="118" t="s">
        <v>244</v>
      </c>
      <c r="Y20" s="193"/>
      <c r="Z20" s="126" t="s">
        <v>245</v>
      </c>
      <c r="AA20" s="117" t="s">
        <v>246</v>
      </c>
      <c r="AB20" s="117" t="s">
        <v>247</v>
      </c>
      <c r="AC20" s="117" t="s">
        <v>248</v>
      </c>
      <c r="AD20" s="127" t="s">
        <v>249</v>
      </c>
      <c r="AE20" s="193"/>
      <c r="AF20" s="116" t="s">
        <v>250</v>
      </c>
      <c r="AG20" s="116" t="s">
        <v>251</v>
      </c>
      <c r="AH20" s="117" t="s">
        <v>252</v>
      </c>
      <c r="AI20" s="117" t="s">
        <v>253</v>
      </c>
      <c r="AJ20" s="118" t="s">
        <v>254</v>
      </c>
      <c r="AK20" s="193"/>
      <c r="AL20" s="126" t="s">
        <v>255</v>
      </c>
      <c r="AM20" s="117" t="s">
        <v>256</v>
      </c>
      <c r="AN20" s="117" t="s">
        <v>257</v>
      </c>
      <c r="AO20" s="117" t="s">
        <v>258</v>
      </c>
      <c r="AP20" s="118" t="s">
        <v>259</v>
      </c>
      <c r="AR20" s="119" t="s">
        <v>260</v>
      </c>
      <c r="AS20" s="77" t="s">
        <v>261</v>
      </c>
      <c r="AT20" s="77" t="s">
        <v>262</v>
      </c>
      <c r="AU20" s="77" t="s">
        <v>263</v>
      </c>
      <c r="AV20" s="120" t="s">
        <v>264</v>
      </c>
      <c r="AW20" s="165"/>
      <c r="AX20" s="119" t="s">
        <v>265</v>
      </c>
      <c r="AY20" s="77" t="s">
        <v>266</v>
      </c>
      <c r="AZ20" s="77" t="s">
        <v>267</v>
      </c>
      <c r="BA20" s="77" t="s">
        <v>268</v>
      </c>
      <c r="BB20" s="78" t="s">
        <v>269</v>
      </c>
    </row>
    <row r="21" spans="1:54" x14ac:dyDescent="0.25">
      <c r="A21" s="69" t="s">
        <v>219</v>
      </c>
      <c r="B21" s="51" t="s">
        <v>66</v>
      </c>
      <c r="C21" s="52" t="s">
        <v>66</v>
      </c>
      <c r="D21" s="52" t="s">
        <v>66</v>
      </c>
      <c r="E21" s="53" t="s">
        <v>66</v>
      </c>
      <c r="F21" s="105" t="s">
        <v>66</v>
      </c>
      <c r="G21" s="203"/>
      <c r="H21" s="55" t="s">
        <v>66</v>
      </c>
      <c r="I21" s="56" t="s">
        <v>66</v>
      </c>
      <c r="J21" s="56" t="s">
        <v>66</v>
      </c>
      <c r="K21" s="57" t="s">
        <v>66</v>
      </c>
      <c r="L21" s="58" t="s">
        <v>66</v>
      </c>
      <c r="M21" s="206"/>
      <c r="N21" s="51" t="s">
        <v>66</v>
      </c>
      <c r="O21" s="52" t="s">
        <v>66</v>
      </c>
      <c r="P21" s="52" t="s">
        <v>66</v>
      </c>
      <c r="Q21" s="53" t="s">
        <v>66</v>
      </c>
      <c r="R21" s="105" t="s">
        <v>66</v>
      </c>
      <c r="S21" s="194"/>
      <c r="T21" s="51" t="s">
        <v>66</v>
      </c>
      <c r="U21" s="52" t="s">
        <v>66</v>
      </c>
      <c r="V21" s="52" t="s">
        <v>66</v>
      </c>
      <c r="W21" s="53" t="s">
        <v>66</v>
      </c>
      <c r="X21" s="105" t="s">
        <v>66</v>
      </c>
      <c r="Y21" s="194"/>
      <c r="Z21" s="51" t="s">
        <v>66</v>
      </c>
      <c r="AA21" s="52" t="s">
        <v>66</v>
      </c>
      <c r="AB21" s="52" t="s">
        <v>66</v>
      </c>
      <c r="AC21" s="53" t="s">
        <v>66</v>
      </c>
      <c r="AD21" s="105" t="s">
        <v>66</v>
      </c>
      <c r="AE21" s="194"/>
      <c r="AF21" s="51" t="s">
        <v>66</v>
      </c>
      <c r="AG21" s="52" t="s">
        <v>66</v>
      </c>
      <c r="AH21" s="52" t="s">
        <v>66</v>
      </c>
      <c r="AI21" s="53" t="s">
        <v>66</v>
      </c>
      <c r="AJ21" s="105" t="s">
        <v>66</v>
      </c>
      <c r="AK21" s="194"/>
      <c r="AL21" s="51" t="s">
        <v>66</v>
      </c>
      <c r="AM21" s="52" t="s">
        <v>66</v>
      </c>
      <c r="AN21" s="52" t="s">
        <v>66</v>
      </c>
      <c r="AO21" s="53" t="s">
        <v>66</v>
      </c>
      <c r="AP21" s="54" t="s">
        <v>66</v>
      </c>
      <c r="AR21" s="51" t="s">
        <v>66</v>
      </c>
      <c r="AS21" s="52" t="s">
        <v>66</v>
      </c>
      <c r="AT21" s="52" t="s">
        <v>66</v>
      </c>
      <c r="AU21" s="53" t="s">
        <v>66</v>
      </c>
      <c r="AV21" s="105" t="s">
        <v>66</v>
      </c>
      <c r="AW21" s="166"/>
      <c r="AX21" s="51" t="s">
        <v>66</v>
      </c>
      <c r="AY21" s="52" t="s">
        <v>66</v>
      </c>
      <c r="AZ21" s="52" t="s">
        <v>66</v>
      </c>
      <c r="BA21" s="53" t="s">
        <v>66</v>
      </c>
      <c r="BB21" s="54" t="s">
        <v>66</v>
      </c>
    </row>
    <row r="22" spans="1:54" x14ac:dyDescent="0.25">
      <c r="A22" s="70" t="s">
        <v>205</v>
      </c>
      <c r="B22" s="55">
        <v>3</v>
      </c>
      <c r="C22" s="56">
        <v>3</v>
      </c>
      <c r="D22" s="56">
        <v>3</v>
      </c>
      <c r="E22" s="56">
        <v>3</v>
      </c>
      <c r="F22" s="106"/>
      <c r="G22" s="203"/>
      <c r="H22" s="101">
        <v>55.6</v>
      </c>
      <c r="I22" s="138">
        <v>56.9</v>
      </c>
      <c r="J22" s="138">
        <v>64.400000000000006</v>
      </c>
      <c r="K22" s="138">
        <v>60</v>
      </c>
      <c r="L22" s="58"/>
      <c r="M22" s="206"/>
      <c r="N22" s="55">
        <v>48.9</v>
      </c>
      <c r="O22" s="56">
        <v>50.2</v>
      </c>
      <c r="P22" s="56">
        <v>52.69</v>
      </c>
      <c r="Q22" s="56">
        <v>51.509</v>
      </c>
      <c r="R22" s="106"/>
      <c r="S22" s="194"/>
      <c r="T22" s="55">
        <v>48.1</v>
      </c>
      <c r="U22" s="56">
        <v>47.9</v>
      </c>
      <c r="V22" s="138">
        <v>55.1</v>
      </c>
      <c r="W22" s="56">
        <v>43.372999999999998</v>
      </c>
      <c r="X22" s="106"/>
      <c r="Y22" s="194"/>
      <c r="Z22" s="55">
        <v>48.1</v>
      </c>
      <c r="AA22" s="56">
        <v>47.9</v>
      </c>
      <c r="AB22" s="56">
        <v>49.5</v>
      </c>
      <c r="AC22" s="56">
        <v>47.332999999999998</v>
      </c>
      <c r="AD22" s="106"/>
      <c r="AE22" s="194"/>
      <c r="AF22" s="101">
        <v>65.5</v>
      </c>
      <c r="AG22" s="138">
        <v>67.5</v>
      </c>
      <c r="AH22" s="138">
        <v>65.5</v>
      </c>
      <c r="AI22" s="138">
        <v>54.167000000000002</v>
      </c>
      <c r="AJ22" s="106"/>
      <c r="AK22" s="194"/>
      <c r="AL22" s="55">
        <v>50.1</v>
      </c>
      <c r="AM22" s="56">
        <v>49.9</v>
      </c>
      <c r="AN22" s="56">
        <v>52.4</v>
      </c>
      <c r="AO22" s="56">
        <v>50.741999999999997</v>
      </c>
      <c r="AP22" s="106"/>
      <c r="AR22" s="55">
        <v>50</v>
      </c>
      <c r="AS22" s="56">
        <v>50</v>
      </c>
      <c r="AT22" s="56">
        <v>46.2</v>
      </c>
      <c r="AU22" s="56">
        <v>40</v>
      </c>
      <c r="AV22" s="106"/>
      <c r="AW22" s="166"/>
      <c r="AX22" s="55">
        <v>55.2</v>
      </c>
      <c r="AY22" s="56">
        <v>52.3</v>
      </c>
      <c r="AZ22" s="56">
        <v>56.4</v>
      </c>
      <c r="BA22" s="56">
        <v>57.41</v>
      </c>
      <c r="BB22" s="106"/>
    </row>
    <row r="23" spans="1:54" ht="14.4" thickBot="1" x14ac:dyDescent="0.3">
      <c r="A23" s="71" t="s">
        <v>207</v>
      </c>
      <c r="B23" s="60" t="s">
        <v>66</v>
      </c>
      <c r="C23" s="61" t="s">
        <v>66</v>
      </c>
      <c r="D23" s="61" t="s">
        <v>66</v>
      </c>
      <c r="E23" s="62" t="s">
        <v>66</v>
      </c>
      <c r="F23" s="107" t="s">
        <v>66</v>
      </c>
      <c r="G23" s="204"/>
      <c r="H23" s="60" t="s">
        <v>66</v>
      </c>
      <c r="I23" s="61" t="s">
        <v>66</v>
      </c>
      <c r="J23" s="61" t="s">
        <v>66</v>
      </c>
      <c r="K23" s="62" t="s">
        <v>66</v>
      </c>
      <c r="L23" s="63" t="s">
        <v>66</v>
      </c>
      <c r="M23" s="207"/>
      <c r="N23" s="60" t="s">
        <v>66</v>
      </c>
      <c r="O23" s="61" t="s">
        <v>66</v>
      </c>
      <c r="P23" s="61" t="s">
        <v>66</v>
      </c>
      <c r="Q23" s="62" t="s">
        <v>66</v>
      </c>
      <c r="R23" s="107" t="s">
        <v>66</v>
      </c>
      <c r="S23" s="195"/>
      <c r="T23" s="60" t="s">
        <v>66</v>
      </c>
      <c r="U23" s="61" t="s">
        <v>66</v>
      </c>
      <c r="V23" s="61" t="s">
        <v>66</v>
      </c>
      <c r="W23" s="62" t="s">
        <v>66</v>
      </c>
      <c r="X23" s="107" t="s">
        <v>66</v>
      </c>
      <c r="Y23" s="195"/>
      <c r="Z23" s="60" t="s">
        <v>66</v>
      </c>
      <c r="AA23" s="61" t="s">
        <v>66</v>
      </c>
      <c r="AB23" s="61" t="s">
        <v>66</v>
      </c>
      <c r="AC23" s="62" t="s">
        <v>66</v>
      </c>
      <c r="AD23" s="107" t="s">
        <v>66</v>
      </c>
      <c r="AE23" s="195"/>
      <c r="AF23" s="60" t="s">
        <v>66</v>
      </c>
      <c r="AG23" s="61" t="s">
        <v>66</v>
      </c>
      <c r="AH23" s="61" t="s">
        <v>66</v>
      </c>
      <c r="AI23" s="62" t="s">
        <v>66</v>
      </c>
      <c r="AJ23" s="107" t="s">
        <v>66</v>
      </c>
      <c r="AK23" s="195"/>
      <c r="AL23" s="60" t="s">
        <v>66</v>
      </c>
      <c r="AM23" s="61" t="s">
        <v>66</v>
      </c>
      <c r="AN23" s="61" t="s">
        <v>66</v>
      </c>
      <c r="AO23" s="62" t="s">
        <v>66</v>
      </c>
      <c r="AP23" s="63" t="s">
        <v>66</v>
      </c>
      <c r="AR23" s="60" t="s">
        <v>66</v>
      </c>
      <c r="AS23" s="61" t="s">
        <v>66</v>
      </c>
      <c r="AT23" s="61" t="s">
        <v>66</v>
      </c>
      <c r="AU23" s="62" t="s">
        <v>66</v>
      </c>
      <c r="AV23" s="107" t="s">
        <v>66</v>
      </c>
      <c r="AW23" s="167"/>
      <c r="AX23" s="60" t="s">
        <v>66</v>
      </c>
      <c r="AY23" s="61" t="s">
        <v>66</v>
      </c>
      <c r="AZ23" s="61" t="s">
        <v>66</v>
      </c>
      <c r="BA23" s="62" t="s">
        <v>66</v>
      </c>
      <c r="BB23" s="63" t="s">
        <v>66</v>
      </c>
    </row>
    <row r="24" spans="1:54" s="65" customFormat="1" ht="14.4" thickBot="1" x14ac:dyDescent="0.3"/>
    <row r="25" spans="1:54" s="65" customFormat="1" ht="207" thickBot="1" x14ac:dyDescent="0.3">
      <c r="A25" s="124" t="s">
        <v>212</v>
      </c>
      <c r="B25" s="135" t="s">
        <v>311</v>
      </c>
      <c r="C25" s="136" t="s">
        <v>312</v>
      </c>
      <c r="D25" s="136" t="s">
        <v>313</v>
      </c>
      <c r="E25" s="136" t="s">
        <v>314</v>
      </c>
      <c r="F25" s="137" t="s">
        <v>309</v>
      </c>
      <c r="G25" s="162"/>
      <c r="H25" s="128" t="s">
        <v>270</v>
      </c>
      <c r="I25" s="77" t="s">
        <v>271</v>
      </c>
      <c r="J25" s="77" t="s">
        <v>272</v>
      </c>
      <c r="K25" s="77" t="s">
        <v>273</v>
      </c>
      <c r="L25" s="120" t="s">
        <v>274</v>
      </c>
      <c r="M25" s="165"/>
      <c r="N25" s="128" t="s">
        <v>275</v>
      </c>
      <c r="O25" s="77" t="s">
        <v>276</v>
      </c>
      <c r="P25" s="77" t="s">
        <v>277</v>
      </c>
      <c r="Q25" s="77" t="s">
        <v>278</v>
      </c>
      <c r="R25" s="120" t="s">
        <v>279</v>
      </c>
      <c r="S25" s="165"/>
      <c r="T25" s="128" t="s">
        <v>280</v>
      </c>
      <c r="U25" s="119" t="s">
        <v>281</v>
      </c>
      <c r="V25" s="77" t="s">
        <v>283</v>
      </c>
      <c r="W25" s="77" t="s">
        <v>282</v>
      </c>
      <c r="X25" s="120" t="s">
        <v>284</v>
      </c>
      <c r="Y25" s="165"/>
      <c r="Z25" s="128" t="s">
        <v>285</v>
      </c>
      <c r="AA25" s="77" t="s">
        <v>286</v>
      </c>
      <c r="AB25" s="77" t="s">
        <v>287</v>
      </c>
      <c r="AC25" s="77" t="s">
        <v>288</v>
      </c>
      <c r="AD25" s="120" t="s">
        <v>290</v>
      </c>
      <c r="AE25" s="165"/>
      <c r="AF25" s="128" t="s">
        <v>291</v>
      </c>
      <c r="AG25" s="77" t="s">
        <v>292</v>
      </c>
      <c r="AH25" s="77" t="s">
        <v>293</v>
      </c>
      <c r="AI25" s="77" t="s">
        <v>294</v>
      </c>
      <c r="AJ25" s="120" t="s">
        <v>289</v>
      </c>
      <c r="AK25" s="165"/>
      <c r="AL25" s="128" t="s">
        <v>295</v>
      </c>
      <c r="AM25" s="77" t="s">
        <v>296</v>
      </c>
      <c r="AN25" s="77" t="s">
        <v>297</v>
      </c>
      <c r="AO25" s="77" t="s">
        <v>298</v>
      </c>
      <c r="AP25" s="120" t="s">
        <v>299</v>
      </c>
      <c r="AQ25" s="165"/>
      <c r="AR25" s="128" t="s">
        <v>300</v>
      </c>
      <c r="AS25" s="77" t="s">
        <v>301</v>
      </c>
      <c r="AT25" s="77" t="s">
        <v>302</v>
      </c>
      <c r="AU25" s="77" t="s">
        <v>303</v>
      </c>
      <c r="AV25" s="120" t="s">
        <v>304</v>
      </c>
      <c r="AW25" s="165"/>
      <c r="AX25" s="119" t="s">
        <v>305</v>
      </c>
      <c r="AY25" s="77" t="s">
        <v>306</v>
      </c>
      <c r="AZ25" s="77" t="s">
        <v>307</v>
      </c>
      <c r="BA25" s="77" t="s">
        <v>308</v>
      </c>
      <c r="BB25" s="78" t="s">
        <v>310</v>
      </c>
    </row>
    <row r="26" spans="1:54" x14ac:dyDescent="0.25">
      <c r="A26" s="69" t="s">
        <v>219</v>
      </c>
      <c r="B26" s="51" t="s">
        <v>66</v>
      </c>
      <c r="C26" s="52" t="s">
        <v>66</v>
      </c>
      <c r="D26" s="52" t="s">
        <v>66</v>
      </c>
      <c r="E26" s="53" t="s">
        <v>66</v>
      </c>
      <c r="F26" s="54" t="s">
        <v>66</v>
      </c>
      <c r="G26" s="163"/>
      <c r="H26" s="108" t="s">
        <v>66</v>
      </c>
      <c r="I26" s="52" t="s">
        <v>66</v>
      </c>
      <c r="J26" s="52" t="s">
        <v>66</v>
      </c>
      <c r="K26" s="53" t="s">
        <v>66</v>
      </c>
      <c r="L26" s="105" t="s">
        <v>66</v>
      </c>
      <c r="M26" s="166"/>
      <c r="N26" s="108" t="s">
        <v>66</v>
      </c>
      <c r="O26" s="52" t="s">
        <v>66</v>
      </c>
      <c r="P26" s="52" t="s">
        <v>66</v>
      </c>
      <c r="Q26" s="53" t="s">
        <v>66</v>
      </c>
      <c r="R26" s="105" t="s">
        <v>66</v>
      </c>
      <c r="S26" s="166"/>
      <c r="T26" s="108" t="s">
        <v>66</v>
      </c>
      <c r="U26" s="52" t="s">
        <v>66</v>
      </c>
      <c r="V26" s="52" t="s">
        <v>66</v>
      </c>
      <c r="W26" s="53" t="s">
        <v>66</v>
      </c>
      <c r="X26" s="105" t="s">
        <v>66</v>
      </c>
      <c r="Y26" s="166"/>
      <c r="Z26" s="108" t="s">
        <v>66</v>
      </c>
      <c r="AA26" s="52" t="s">
        <v>66</v>
      </c>
      <c r="AB26" s="52" t="s">
        <v>66</v>
      </c>
      <c r="AC26" s="53" t="s">
        <v>66</v>
      </c>
      <c r="AD26" s="105" t="s">
        <v>66</v>
      </c>
      <c r="AE26" s="166"/>
      <c r="AF26" s="108" t="s">
        <v>66</v>
      </c>
      <c r="AG26" s="52" t="s">
        <v>66</v>
      </c>
      <c r="AH26" s="52" t="s">
        <v>66</v>
      </c>
      <c r="AI26" s="53" t="s">
        <v>66</v>
      </c>
      <c r="AJ26" s="105" t="s">
        <v>66</v>
      </c>
      <c r="AK26" s="166"/>
      <c r="AL26" s="108" t="s">
        <v>66</v>
      </c>
      <c r="AM26" s="52" t="s">
        <v>66</v>
      </c>
      <c r="AN26" s="52" t="s">
        <v>66</v>
      </c>
      <c r="AO26" s="53" t="s">
        <v>66</v>
      </c>
      <c r="AP26" s="105" t="s">
        <v>66</v>
      </c>
      <c r="AQ26" s="166"/>
      <c r="AR26" s="108" t="s">
        <v>66</v>
      </c>
      <c r="AS26" s="52" t="s">
        <v>66</v>
      </c>
      <c r="AT26" s="52" t="s">
        <v>66</v>
      </c>
      <c r="AU26" s="53" t="s">
        <v>66</v>
      </c>
      <c r="AV26" s="105" t="s">
        <v>66</v>
      </c>
      <c r="AW26" s="166"/>
      <c r="AX26" s="51" t="s">
        <v>66</v>
      </c>
      <c r="AY26" s="52" t="s">
        <v>66</v>
      </c>
      <c r="AZ26" s="52" t="s">
        <v>66</v>
      </c>
      <c r="BA26" s="53" t="s">
        <v>66</v>
      </c>
      <c r="BB26" s="54" t="s">
        <v>66</v>
      </c>
    </row>
    <row r="27" spans="1:54" x14ac:dyDescent="0.25">
      <c r="A27" s="70" t="s">
        <v>205</v>
      </c>
      <c r="B27" s="55">
        <v>3</v>
      </c>
      <c r="C27" s="56">
        <v>4</v>
      </c>
      <c r="D27" s="56">
        <v>4</v>
      </c>
      <c r="E27" s="56">
        <v>3</v>
      </c>
      <c r="F27" s="106"/>
      <c r="G27" s="163"/>
      <c r="H27" s="55">
        <v>50</v>
      </c>
      <c r="I27" s="56" t="s">
        <v>66</v>
      </c>
      <c r="J27" s="56" t="s">
        <v>66</v>
      </c>
      <c r="K27" s="138">
        <v>66.667000000000002</v>
      </c>
      <c r="L27" s="106"/>
      <c r="M27" s="166"/>
      <c r="N27" s="55">
        <v>52.2</v>
      </c>
      <c r="O27" s="56">
        <v>53.5</v>
      </c>
      <c r="P27" s="56">
        <v>50.1</v>
      </c>
      <c r="Q27" s="56">
        <v>44.098999999999997</v>
      </c>
      <c r="R27" s="106"/>
      <c r="S27" s="166"/>
      <c r="T27" s="101">
        <v>57.9</v>
      </c>
      <c r="U27" s="138">
        <v>62.2</v>
      </c>
      <c r="V27" s="138">
        <v>60.4</v>
      </c>
      <c r="W27" s="56">
        <v>48.521000000000001</v>
      </c>
      <c r="X27" s="106"/>
      <c r="Y27" s="166"/>
      <c r="Z27" s="55">
        <v>48.9</v>
      </c>
      <c r="AA27" s="56">
        <v>49.1</v>
      </c>
      <c r="AB27" s="56">
        <v>50.9</v>
      </c>
      <c r="AC27" s="56">
        <v>48.878</v>
      </c>
      <c r="AD27" s="106"/>
      <c r="AE27" s="166"/>
      <c r="AF27" s="55">
        <v>46.8</v>
      </c>
      <c r="AG27" s="138">
        <v>64.099999999999994</v>
      </c>
      <c r="AH27" s="138">
        <v>63.2</v>
      </c>
      <c r="AI27" s="56">
        <v>50</v>
      </c>
      <c r="AJ27" s="106"/>
      <c r="AK27" s="166"/>
      <c r="AL27" s="55">
        <v>50.8</v>
      </c>
      <c r="AM27" s="56">
        <v>50.6</v>
      </c>
      <c r="AN27" s="56">
        <v>53</v>
      </c>
      <c r="AO27" s="56">
        <v>50.688000000000002</v>
      </c>
      <c r="AP27" s="106"/>
      <c r="AQ27" s="166"/>
      <c r="AR27" s="101">
        <v>68.8</v>
      </c>
      <c r="AS27" s="138">
        <v>50</v>
      </c>
      <c r="AT27" s="138">
        <v>66.7</v>
      </c>
      <c r="AU27" s="138">
        <v>61.905000000000001</v>
      </c>
      <c r="AV27" s="106"/>
      <c r="AW27" s="166"/>
      <c r="AX27" s="55">
        <v>50.8</v>
      </c>
      <c r="AY27" s="56">
        <v>49.6</v>
      </c>
      <c r="AZ27" s="56">
        <v>51.5</v>
      </c>
      <c r="BA27" s="56">
        <v>48.329000000000001</v>
      </c>
      <c r="BB27" s="106"/>
    </row>
    <row r="28" spans="1:54" ht="14.4" thickBot="1" x14ac:dyDescent="0.3">
      <c r="A28" s="71" t="s">
        <v>207</v>
      </c>
      <c r="B28" s="60" t="s">
        <v>66</v>
      </c>
      <c r="C28" s="61" t="s">
        <v>66</v>
      </c>
      <c r="D28" s="61" t="s">
        <v>66</v>
      </c>
      <c r="E28" s="62" t="s">
        <v>66</v>
      </c>
      <c r="F28" s="63" t="s">
        <v>66</v>
      </c>
      <c r="G28" s="164"/>
      <c r="H28" s="109" t="s">
        <v>66</v>
      </c>
      <c r="I28" s="61" t="s">
        <v>66</v>
      </c>
      <c r="J28" s="61" t="s">
        <v>66</v>
      </c>
      <c r="K28" s="62" t="s">
        <v>66</v>
      </c>
      <c r="L28" s="107" t="s">
        <v>66</v>
      </c>
      <c r="M28" s="167"/>
      <c r="N28" s="109" t="s">
        <v>66</v>
      </c>
      <c r="O28" s="61" t="s">
        <v>66</v>
      </c>
      <c r="P28" s="61" t="s">
        <v>66</v>
      </c>
      <c r="Q28" s="62" t="s">
        <v>66</v>
      </c>
      <c r="R28" s="107" t="s">
        <v>66</v>
      </c>
      <c r="S28" s="167"/>
      <c r="T28" s="109" t="s">
        <v>66</v>
      </c>
      <c r="U28" s="61" t="s">
        <v>66</v>
      </c>
      <c r="V28" s="61" t="s">
        <v>66</v>
      </c>
      <c r="W28" s="62" t="s">
        <v>66</v>
      </c>
      <c r="X28" s="107" t="s">
        <v>66</v>
      </c>
      <c r="Y28" s="167"/>
      <c r="Z28" s="109" t="s">
        <v>66</v>
      </c>
      <c r="AA28" s="61" t="s">
        <v>66</v>
      </c>
      <c r="AB28" s="61" t="s">
        <v>66</v>
      </c>
      <c r="AC28" s="62" t="s">
        <v>66</v>
      </c>
      <c r="AD28" s="107" t="s">
        <v>66</v>
      </c>
      <c r="AE28" s="167"/>
      <c r="AF28" s="109" t="s">
        <v>66</v>
      </c>
      <c r="AG28" s="61" t="s">
        <v>66</v>
      </c>
      <c r="AH28" s="61" t="s">
        <v>66</v>
      </c>
      <c r="AI28" s="62" t="s">
        <v>66</v>
      </c>
      <c r="AJ28" s="107" t="s">
        <v>66</v>
      </c>
      <c r="AK28" s="167"/>
      <c r="AL28" s="109" t="s">
        <v>66</v>
      </c>
      <c r="AM28" s="61" t="s">
        <v>66</v>
      </c>
      <c r="AN28" s="61" t="s">
        <v>66</v>
      </c>
      <c r="AO28" s="62" t="s">
        <v>66</v>
      </c>
      <c r="AP28" s="107" t="s">
        <v>66</v>
      </c>
      <c r="AQ28" s="167"/>
      <c r="AR28" s="109" t="s">
        <v>66</v>
      </c>
      <c r="AS28" s="61" t="s">
        <v>66</v>
      </c>
      <c r="AT28" s="61" t="s">
        <v>66</v>
      </c>
      <c r="AU28" s="62" t="s">
        <v>66</v>
      </c>
      <c r="AV28" s="107" t="s">
        <v>66</v>
      </c>
      <c r="AW28" s="167"/>
      <c r="AX28" s="60" t="s">
        <v>66</v>
      </c>
      <c r="AY28" s="61" t="s">
        <v>66</v>
      </c>
      <c r="AZ28" s="61" t="s">
        <v>66</v>
      </c>
      <c r="BA28" s="62" t="s">
        <v>66</v>
      </c>
      <c r="BB28" s="63" t="s">
        <v>66</v>
      </c>
    </row>
  </sheetData>
  <mergeCells count="31">
    <mergeCell ref="AH12:AO12"/>
    <mergeCell ref="G20:G23"/>
    <mergeCell ref="M20:M23"/>
    <mergeCell ref="B6:F6"/>
    <mergeCell ref="G6:K6"/>
    <mergeCell ref="L6:P6"/>
    <mergeCell ref="Q6:U6"/>
    <mergeCell ref="V6:Z6"/>
    <mergeCell ref="A1:I1"/>
    <mergeCell ref="J1:W1"/>
    <mergeCell ref="A2:I4"/>
    <mergeCell ref="K2:W2"/>
    <mergeCell ref="K3:W3"/>
    <mergeCell ref="K4:W4"/>
    <mergeCell ref="B12:I12"/>
    <mergeCell ref="J12:Q12"/>
    <mergeCell ref="R12:Y12"/>
    <mergeCell ref="Z12:AG12"/>
    <mergeCell ref="G25:G28"/>
    <mergeCell ref="AQ25:AQ28"/>
    <mergeCell ref="AW25:AW28"/>
    <mergeCell ref="AK20:AK23"/>
    <mergeCell ref="M25:M28"/>
    <mergeCell ref="S25:S28"/>
    <mergeCell ref="Y25:Y28"/>
    <mergeCell ref="AE25:AE28"/>
    <mergeCell ref="AK25:AK28"/>
    <mergeCell ref="S20:S23"/>
    <mergeCell ref="Y20:Y23"/>
    <mergeCell ref="AE20:AE23"/>
    <mergeCell ref="AW20:AW23"/>
  </mergeCells>
  <conditionalFormatting sqref="B8:AA10">
    <cfRule type="cellIs" dxfId="15" priority="21" operator="equal">
      <formula>"N/A"</formula>
    </cfRule>
  </conditionalFormatting>
  <conditionalFormatting sqref="B14:AO17">
    <cfRule type="cellIs" dxfId="14" priority="20" operator="equal">
      <formula>"N/A"</formula>
    </cfRule>
  </conditionalFormatting>
  <conditionalFormatting sqref="C11:AC11 B21:X21 B22:G22 L22:U22 W22:X22 B23:X23 H26:X26 H27:J27 L27:S27 W27:X27 H28:X28">
    <cfRule type="cellIs" dxfId="13" priority="43" operator="equal">
      <formula>"N/A"</formula>
    </cfRule>
  </conditionalFormatting>
  <conditionalFormatting sqref="D8:D10 I8:I10 N8:N10 S8:S10 X8:X10 AA8:AA10 E11 J11 O11 Q11:R11 D14:D17 I14:I17">
    <cfRule type="cellIs" dxfId="12" priority="44" operator="equal">
      <formula>4</formula>
    </cfRule>
  </conditionalFormatting>
  <conditionalFormatting sqref="F8:F10 K8:K10 P8:P10 U8:U11 Z8:Z11 G14:G17 O14:O17 W14:W17 AE14:AE17 AM14:AM17">
    <cfRule type="cellIs" dxfId="11" priority="22" operator="equal">
      <formula>4</formula>
    </cfRule>
  </conditionalFormatting>
  <conditionalFormatting sqref="J21 M21:M23 J23">
    <cfRule type="cellIs" dxfId="10" priority="36" operator="equal">
      <formula>4</formula>
    </cfRule>
  </conditionalFormatting>
  <conditionalFormatting sqref="L14:L17 Q14:Q17 T14:T17 Y14:Y17 AB14:AB17 AG14:AG17 AJ14:AJ17 AO14:AO17">
    <cfRule type="cellIs" dxfId="9" priority="3" operator="equal">
      <formula>4</formula>
    </cfRule>
  </conditionalFormatting>
  <conditionalFormatting sqref="M26:M28">
    <cfRule type="cellIs" dxfId="8" priority="35" operator="equal">
      <formula>4</formula>
    </cfRule>
  </conditionalFormatting>
  <conditionalFormatting sqref="V21 AH21 D21:D23 P21:P23 AB21:AB23 AN21:AN23 V23 AH23">
    <cfRule type="cellIs" dxfId="7" priority="28" operator="equal">
      <formula>4</formula>
    </cfRule>
  </conditionalFormatting>
  <conditionalFormatting sqref="V26 AH26 AT26 V28 AH28 AT28">
    <cfRule type="cellIs" dxfId="6" priority="26" operator="equal">
      <formula>4</formula>
    </cfRule>
  </conditionalFormatting>
  <conditionalFormatting sqref="Z21:AD23 AL21:AP23 AJ22 AR22:AV23 AX22:BB23 B26:F28 Z26:AD28 AL26:AP28 AX26:BB28 AF27 AI27:AJ27 AV27">
    <cfRule type="cellIs" dxfId="5" priority="1" operator="equal">
      <formula>"N/A"</formula>
    </cfRule>
  </conditionalFormatting>
  <conditionalFormatting sqref="AF21:AJ21 AF23:AJ23">
    <cfRule type="cellIs" dxfId="4" priority="27" operator="equal">
      <formula>"N/A"</formula>
    </cfRule>
  </conditionalFormatting>
  <conditionalFormatting sqref="AF26:AJ26 AR26:AV26 AF28:AJ28 AR28:AV28">
    <cfRule type="cellIs" dxfId="3" priority="25" operator="equal">
      <formula>"N/A"</formula>
    </cfRule>
  </conditionalFormatting>
  <conditionalFormatting sqref="AR21:BB21">
    <cfRule type="cellIs" dxfId="2" priority="16" operator="equal">
      <formula>"N/A"</formula>
    </cfRule>
  </conditionalFormatting>
  <conditionalFormatting sqref="AT21:AT23 AZ21:AZ23 D26:D28 J26:J28 P26:P28 AB26:AB28 AN26:AN28 AZ26:AZ28">
    <cfRule type="cellIs" dxfId="1" priority="2" operator="equal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Degrees Awarded</vt:lpstr>
      <vt:lpstr>HeadCount</vt:lpstr>
      <vt:lpstr>APPR</vt:lpstr>
      <vt:lpstr>ITP</vt:lpstr>
      <vt:lpstr>ADV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Moreland, Caleb</dc:creator>
  <cp:lastModifiedBy>Andrew Warchol</cp:lastModifiedBy>
  <dcterms:created xsi:type="dcterms:W3CDTF">2019-02-05T17:07:56Z</dcterms:created>
  <dcterms:modified xsi:type="dcterms:W3CDTF">2024-06-20T18:55:46Z</dcterms:modified>
</cp:coreProperties>
</file>